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00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71026"/>
</workbook>
</file>

<file path=xl/calcChain.xml><?xml version="1.0" encoding="utf-8"?>
<calcChain xmlns="http://schemas.openxmlformats.org/spreadsheetml/2006/main">
  <c r="R11" i="1" l="1"/>
  <c r="S11" i="1"/>
  <c r="R12" i="1"/>
  <c r="S12" i="1"/>
  <c r="R13" i="1"/>
  <c r="S13" i="1"/>
  <c r="R14" i="1"/>
  <c r="S14" i="1"/>
  <c r="R15" i="1"/>
  <c r="S15" i="1"/>
  <c r="R16" i="1"/>
  <c r="R17" i="1"/>
  <c r="S16" i="1"/>
  <c r="S17" i="1"/>
  <c r="R18" i="1"/>
  <c r="S18" i="1"/>
  <c r="R19" i="1"/>
  <c r="S19" i="1"/>
  <c r="R20" i="1"/>
  <c r="R21" i="1"/>
  <c r="R22" i="1"/>
  <c r="R23" i="1"/>
  <c r="S20" i="1"/>
  <c r="S21" i="1"/>
  <c r="S22" i="1"/>
  <c r="S23" i="1"/>
  <c r="R24" i="1"/>
  <c r="S24" i="1"/>
  <c r="R25" i="1"/>
  <c r="S25" i="1"/>
  <c r="R26" i="1"/>
  <c r="S26" i="1"/>
  <c r="R27" i="1"/>
  <c r="S27" i="1"/>
  <c r="R28" i="1"/>
  <c r="R29" i="1"/>
  <c r="R30" i="1"/>
  <c r="R31" i="1"/>
  <c r="R32" i="1"/>
  <c r="R33" i="1"/>
  <c r="S28" i="1"/>
  <c r="S29" i="1"/>
  <c r="S30" i="1"/>
  <c r="S31" i="1"/>
  <c r="S32" i="1"/>
  <c r="S33" i="1"/>
  <c r="R34" i="1"/>
  <c r="R35" i="1"/>
  <c r="R36" i="1"/>
  <c r="R37" i="1"/>
  <c r="S34" i="1"/>
  <c r="S35" i="1"/>
  <c r="S36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R47" i="1"/>
  <c r="R48" i="1"/>
  <c r="R49" i="1"/>
  <c r="S46" i="1"/>
  <c r="S47" i="1"/>
  <c r="S48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R59" i="1"/>
  <c r="R60" i="1"/>
  <c r="R61" i="1"/>
  <c r="S58" i="1"/>
  <c r="S59" i="1"/>
  <c r="S60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R73" i="1"/>
  <c r="S72" i="1"/>
  <c r="S73" i="1"/>
  <c r="R74" i="1"/>
  <c r="S74" i="1"/>
  <c r="S75" i="1"/>
  <c r="S76" i="1"/>
  <c r="R75" i="1"/>
  <c r="R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R89" i="1"/>
  <c r="S88" i="1"/>
  <c r="S89" i="1"/>
  <c r="R90" i="1"/>
  <c r="R91" i="1"/>
  <c r="R92" i="1"/>
  <c r="R93" i="1"/>
  <c r="R94" i="1"/>
  <c r="R95" i="1"/>
  <c r="R96" i="1"/>
  <c r="R97" i="1"/>
  <c r="S90" i="1"/>
  <c r="S91" i="1"/>
  <c r="S92" i="1"/>
  <c r="S93" i="1"/>
  <c r="S94" i="1"/>
  <c r="S95" i="1"/>
  <c r="S96" i="1"/>
  <c r="S97" i="1"/>
  <c r="R98" i="1"/>
  <c r="R99" i="1"/>
  <c r="R100" i="1"/>
  <c r="R101" i="1"/>
  <c r="R102" i="1"/>
  <c r="R103" i="1"/>
  <c r="S98" i="1"/>
  <c r="S99" i="1"/>
  <c r="S100" i="1"/>
  <c r="S101" i="1"/>
  <c r="S102" i="1"/>
  <c r="S103" i="1"/>
  <c r="R104" i="1"/>
  <c r="S104" i="1"/>
  <c r="H11" i="1"/>
  <c r="H12" i="1"/>
  <c r="H13" i="1"/>
  <c r="H14" i="1"/>
  <c r="H15" i="1"/>
  <c r="H16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5" i="1"/>
  <c r="H66" i="1"/>
  <c r="H67" i="1"/>
  <c r="H68" i="1"/>
  <c r="H69" i="1"/>
  <c r="H70" i="1"/>
  <c r="H71" i="1"/>
  <c r="H72" i="1"/>
  <c r="H74" i="1"/>
  <c r="H75" i="1"/>
  <c r="H77" i="1"/>
  <c r="H78" i="1"/>
  <c r="H79" i="1"/>
  <c r="H80" i="1"/>
  <c r="H81" i="1"/>
  <c r="H82" i="1"/>
  <c r="H83" i="1"/>
  <c r="H84" i="1"/>
  <c r="H85" i="1"/>
  <c r="H87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104" i="1"/>
  <c r="C104" i="1"/>
  <c r="I104" i="1"/>
  <c r="Q102" i="1"/>
  <c r="P102" i="1"/>
  <c r="O102" i="1"/>
  <c r="M102" i="1"/>
  <c r="L102" i="1"/>
  <c r="K102" i="1"/>
  <c r="D102" i="1"/>
  <c r="E102" i="1"/>
  <c r="F102" i="1"/>
  <c r="G102" i="1"/>
  <c r="I102" i="1"/>
  <c r="J102" i="1"/>
  <c r="N102" i="1"/>
  <c r="Q101" i="1"/>
  <c r="P101" i="1"/>
  <c r="O101" i="1"/>
  <c r="M101" i="1"/>
  <c r="L101" i="1"/>
  <c r="K101" i="1"/>
  <c r="D101" i="1"/>
  <c r="E101" i="1"/>
  <c r="F101" i="1"/>
  <c r="G101" i="1"/>
  <c r="I101" i="1"/>
  <c r="J101" i="1"/>
  <c r="N101" i="1"/>
  <c r="Q100" i="1"/>
  <c r="P100" i="1"/>
  <c r="O100" i="1"/>
  <c r="M100" i="1"/>
  <c r="L100" i="1"/>
  <c r="K100" i="1"/>
  <c r="D100" i="1"/>
  <c r="E100" i="1"/>
  <c r="F100" i="1"/>
  <c r="G100" i="1"/>
  <c r="I100" i="1"/>
  <c r="J100" i="1"/>
  <c r="N100" i="1"/>
  <c r="Q99" i="1"/>
  <c r="P99" i="1"/>
  <c r="O99" i="1"/>
  <c r="M99" i="1"/>
  <c r="L99" i="1"/>
  <c r="K99" i="1"/>
  <c r="I99" i="1"/>
  <c r="F99" i="1"/>
  <c r="G99" i="1"/>
  <c r="D99" i="1"/>
  <c r="E99" i="1"/>
  <c r="J99" i="1"/>
  <c r="N99" i="1"/>
  <c r="Q98" i="1"/>
  <c r="Q103" i="1"/>
  <c r="P98" i="1"/>
  <c r="P103" i="1"/>
  <c r="O98" i="1"/>
  <c r="O103" i="1"/>
  <c r="M98" i="1"/>
  <c r="M103" i="1"/>
  <c r="L98" i="1"/>
  <c r="L103" i="1"/>
  <c r="K98" i="1"/>
  <c r="K103" i="1"/>
  <c r="D98" i="1"/>
  <c r="E98" i="1"/>
  <c r="F98" i="1"/>
  <c r="G98" i="1"/>
  <c r="I98" i="1"/>
  <c r="J98" i="1"/>
  <c r="N98" i="1"/>
  <c r="H103" i="1"/>
  <c r="I103" i="1"/>
  <c r="D103" i="1"/>
  <c r="E103" i="1"/>
  <c r="Q96" i="1"/>
  <c r="P96" i="1"/>
  <c r="O96" i="1"/>
  <c r="M96" i="1"/>
  <c r="L96" i="1"/>
  <c r="K96" i="1"/>
  <c r="I96" i="1"/>
  <c r="F96" i="1"/>
  <c r="G96" i="1"/>
  <c r="D96" i="1"/>
  <c r="E96" i="1"/>
  <c r="J96" i="1"/>
  <c r="N96" i="1"/>
  <c r="Q95" i="1"/>
  <c r="P95" i="1"/>
  <c r="O95" i="1"/>
  <c r="M95" i="1"/>
  <c r="L95" i="1"/>
  <c r="K95" i="1"/>
  <c r="I95" i="1"/>
  <c r="F95" i="1"/>
  <c r="G95" i="1"/>
  <c r="D95" i="1"/>
  <c r="E95" i="1"/>
  <c r="J95" i="1"/>
  <c r="N95" i="1"/>
  <c r="Q94" i="1"/>
  <c r="P94" i="1"/>
  <c r="O94" i="1"/>
  <c r="M94" i="1"/>
  <c r="L94" i="1"/>
  <c r="K94" i="1"/>
  <c r="I94" i="1"/>
  <c r="F94" i="1"/>
  <c r="G94" i="1"/>
  <c r="D94" i="1"/>
  <c r="E94" i="1"/>
  <c r="J94" i="1"/>
  <c r="N94" i="1"/>
  <c r="Q93" i="1"/>
  <c r="P93" i="1"/>
  <c r="O93" i="1"/>
  <c r="M93" i="1"/>
  <c r="L93" i="1"/>
  <c r="K93" i="1"/>
  <c r="D93" i="1"/>
  <c r="E93" i="1"/>
  <c r="F93" i="1"/>
  <c r="G93" i="1"/>
  <c r="I93" i="1"/>
  <c r="J93" i="1"/>
  <c r="N93" i="1"/>
  <c r="Q92" i="1"/>
  <c r="P92" i="1"/>
  <c r="O92" i="1"/>
  <c r="M92" i="1"/>
  <c r="L92" i="1"/>
  <c r="K92" i="1"/>
  <c r="I92" i="1"/>
  <c r="F92" i="1"/>
  <c r="G92" i="1"/>
  <c r="D92" i="1"/>
  <c r="E92" i="1"/>
  <c r="J92" i="1"/>
  <c r="N92" i="1"/>
  <c r="Q91" i="1"/>
  <c r="P91" i="1"/>
  <c r="O91" i="1"/>
  <c r="M91" i="1"/>
  <c r="L91" i="1"/>
  <c r="K91" i="1"/>
  <c r="I91" i="1"/>
  <c r="F91" i="1"/>
  <c r="G91" i="1"/>
  <c r="D91" i="1"/>
  <c r="E91" i="1"/>
  <c r="J91" i="1"/>
  <c r="N91" i="1"/>
  <c r="Q90" i="1"/>
  <c r="Q97" i="1"/>
  <c r="P90" i="1"/>
  <c r="P97" i="1"/>
  <c r="O90" i="1"/>
  <c r="O97" i="1"/>
  <c r="M90" i="1"/>
  <c r="M97" i="1"/>
  <c r="L90" i="1"/>
  <c r="L97" i="1"/>
  <c r="K90" i="1"/>
  <c r="K97" i="1"/>
  <c r="I90" i="1"/>
  <c r="H97" i="1"/>
  <c r="F90" i="1"/>
  <c r="G90" i="1"/>
  <c r="D90" i="1"/>
  <c r="E90" i="1"/>
  <c r="J90" i="1"/>
  <c r="N90" i="1"/>
  <c r="D97" i="1"/>
  <c r="E97" i="1"/>
  <c r="Q88" i="1"/>
  <c r="P88" i="1"/>
  <c r="O88" i="1"/>
  <c r="M88" i="1"/>
  <c r="L88" i="1"/>
  <c r="K88" i="1"/>
  <c r="D88" i="1"/>
  <c r="E88" i="1"/>
  <c r="F88" i="1"/>
  <c r="G88" i="1"/>
  <c r="I88" i="1"/>
  <c r="J88" i="1"/>
  <c r="N88" i="1"/>
  <c r="Q87" i="1"/>
  <c r="Q89" i="1"/>
  <c r="P87" i="1"/>
  <c r="P89" i="1"/>
  <c r="O87" i="1"/>
  <c r="O89" i="1"/>
  <c r="M87" i="1"/>
  <c r="M89" i="1"/>
  <c r="L87" i="1"/>
  <c r="L89" i="1"/>
  <c r="K87" i="1"/>
  <c r="K89" i="1"/>
  <c r="D87" i="1"/>
  <c r="E87" i="1"/>
  <c r="F87" i="1"/>
  <c r="G87" i="1"/>
  <c r="I87" i="1"/>
  <c r="J87" i="1"/>
  <c r="N87" i="1"/>
  <c r="H89" i="1"/>
  <c r="I89" i="1"/>
  <c r="D89" i="1"/>
  <c r="E89" i="1"/>
  <c r="Q85" i="1"/>
  <c r="P85" i="1"/>
  <c r="O85" i="1"/>
  <c r="M85" i="1"/>
  <c r="L85" i="1"/>
  <c r="K85" i="1"/>
  <c r="D85" i="1"/>
  <c r="E85" i="1"/>
  <c r="F85" i="1"/>
  <c r="G85" i="1"/>
  <c r="I85" i="1"/>
  <c r="J85" i="1"/>
  <c r="N85" i="1"/>
  <c r="Q84" i="1"/>
  <c r="P84" i="1"/>
  <c r="O84" i="1"/>
  <c r="M84" i="1"/>
  <c r="L84" i="1"/>
  <c r="K84" i="1"/>
  <c r="I84" i="1"/>
  <c r="F84" i="1"/>
  <c r="G84" i="1"/>
  <c r="D84" i="1"/>
  <c r="E84" i="1"/>
  <c r="J84" i="1"/>
  <c r="N84" i="1"/>
  <c r="Q83" i="1"/>
  <c r="P83" i="1"/>
  <c r="O83" i="1"/>
  <c r="M83" i="1"/>
  <c r="L83" i="1"/>
  <c r="K83" i="1"/>
  <c r="D83" i="1"/>
  <c r="E83" i="1"/>
  <c r="F83" i="1"/>
  <c r="G83" i="1"/>
  <c r="I83" i="1"/>
  <c r="J83" i="1"/>
  <c r="N83" i="1"/>
  <c r="Q82" i="1"/>
  <c r="P82" i="1"/>
  <c r="O82" i="1"/>
  <c r="M82" i="1"/>
  <c r="L82" i="1"/>
  <c r="K82" i="1"/>
  <c r="D82" i="1"/>
  <c r="E82" i="1"/>
  <c r="F82" i="1"/>
  <c r="G82" i="1"/>
  <c r="I82" i="1"/>
  <c r="J82" i="1"/>
  <c r="N82" i="1"/>
  <c r="Q81" i="1"/>
  <c r="P81" i="1"/>
  <c r="O81" i="1"/>
  <c r="M81" i="1"/>
  <c r="L81" i="1"/>
  <c r="K81" i="1"/>
  <c r="D81" i="1"/>
  <c r="E81" i="1"/>
  <c r="F81" i="1"/>
  <c r="G81" i="1"/>
  <c r="I81" i="1"/>
  <c r="J81" i="1"/>
  <c r="N81" i="1"/>
  <c r="Q80" i="1"/>
  <c r="P80" i="1"/>
  <c r="O80" i="1"/>
  <c r="M80" i="1"/>
  <c r="L80" i="1"/>
  <c r="K80" i="1"/>
  <c r="I80" i="1"/>
  <c r="F80" i="1"/>
  <c r="G80" i="1"/>
  <c r="D80" i="1"/>
  <c r="E80" i="1"/>
  <c r="J80" i="1"/>
  <c r="N80" i="1"/>
  <c r="Q79" i="1"/>
  <c r="P79" i="1"/>
  <c r="O79" i="1"/>
  <c r="M79" i="1"/>
  <c r="L79" i="1"/>
  <c r="K79" i="1"/>
  <c r="D79" i="1"/>
  <c r="E79" i="1"/>
  <c r="F79" i="1"/>
  <c r="G79" i="1"/>
  <c r="I79" i="1"/>
  <c r="J79" i="1"/>
  <c r="N79" i="1"/>
  <c r="Q78" i="1"/>
  <c r="P78" i="1"/>
  <c r="O78" i="1"/>
  <c r="M78" i="1"/>
  <c r="L78" i="1"/>
  <c r="K78" i="1"/>
  <c r="D78" i="1"/>
  <c r="E78" i="1"/>
  <c r="F78" i="1"/>
  <c r="G78" i="1"/>
  <c r="I78" i="1"/>
  <c r="J78" i="1"/>
  <c r="N78" i="1"/>
  <c r="Q77" i="1"/>
  <c r="Q86" i="1"/>
  <c r="P77" i="1"/>
  <c r="P86" i="1"/>
  <c r="O77" i="1"/>
  <c r="O86" i="1"/>
  <c r="M77" i="1"/>
  <c r="M86" i="1"/>
  <c r="L77" i="1"/>
  <c r="L86" i="1"/>
  <c r="K77" i="1"/>
  <c r="K86" i="1"/>
  <c r="I77" i="1"/>
  <c r="H86" i="1"/>
  <c r="I86" i="1"/>
  <c r="F77" i="1"/>
  <c r="G77" i="1"/>
  <c r="D77" i="1"/>
  <c r="E77" i="1"/>
  <c r="J77" i="1"/>
  <c r="N77" i="1"/>
  <c r="D86" i="1"/>
  <c r="E86" i="1"/>
  <c r="Q75" i="1"/>
  <c r="P75" i="1"/>
  <c r="O75" i="1"/>
  <c r="M75" i="1"/>
  <c r="L75" i="1"/>
  <c r="K75" i="1"/>
  <c r="I75" i="1"/>
  <c r="F75" i="1"/>
  <c r="G75" i="1"/>
  <c r="D75" i="1"/>
  <c r="E75" i="1"/>
  <c r="J75" i="1"/>
  <c r="N75" i="1"/>
  <c r="Q74" i="1"/>
  <c r="Q76" i="1"/>
  <c r="P74" i="1"/>
  <c r="P76" i="1"/>
  <c r="O74" i="1"/>
  <c r="O76" i="1"/>
  <c r="M74" i="1"/>
  <c r="M76" i="1"/>
  <c r="L74" i="1"/>
  <c r="L76" i="1"/>
  <c r="K74" i="1"/>
  <c r="K76" i="1"/>
  <c r="D74" i="1"/>
  <c r="E74" i="1"/>
  <c r="F74" i="1"/>
  <c r="G74" i="1"/>
  <c r="I74" i="1"/>
  <c r="J74" i="1"/>
  <c r="N74" i="1"/>
  <c r="H76" i="1"/>
  <c r="I76" i="1"/>
  <c r="D76" i="1"/>
  <c r="E76" i="1"/>
  <c r="Q72" i="1"/>
  <c r="P72" i="1"/>
  <c r="O72" i="1"/>
  <c r="M72" i="1"/>
  <c r="L72" i="1"/>
  <c r="K72" i="1"/>
  <c r="D72" i="1"/>
  <c r="E72" i="1"/>
  <c r="F72" i="1"/>
  <c r="G72" i="1"/>
  <c r="I72" i="1"/>
  <c r="J72" i="1"/>
  <c r="N72" i="1"/>
  <c r="Q71" i="1"/>
  <c r="Q73" i="1"/>
  <c r="P71" i="1"/>
  <c r="P73" i="1"/>
  <c r="O71" i="1"/>
  <c r="O73" i="1"/>
  <c r="M71" i="1"/>
  <c r="M73" i="1"/>
  <c r="L71" i="1"/>
  <c r="L73" i="1"/>
  <c r="K71" i="1"/>
  <c r="K73" i="1"/>
  <c r="I71" i="1"/>
  <c r="H73" i="1"/>
  <c r="I73" i="1"/>
  <c r="F71" i="1"/>
  <c r="G71" i="1"/>
  <c r="D71" i="1"/>
  <c r="E71" i="1"/>
  <c r="J71" i="1"/>
  <c r="N71" i="1"/>
  <c r="D73" i="1"/>
  <c r="E73" i="1"/>
  <c r="Q70" i="1"/>
  <c r="P70" i="1"/>
  <c r="O70" i="1"/>
  <c r="M70" i="1"/>
  <c r="L70" i="1"/>
  <c r="K70" i="1"/>
  <c r="I70" i="1"/>
  <c r="F70" i="1"/>
  <c r="G70" i="1"/>
  <c r="D70" i="1"/>
  <c r="E70" i="1"/>
  <c r="J70" i="1"/>
  <c r="N70" i="1"/>
  <c r="Q69" i="1"/>
  <c r="P69" i="1"/>
  <c r="O69" i="1"/>
  <c r="M69" i="1"/>
  <c r="L69" i="1"/>
  <c r="K69" i="1"/>
  <c r="D69" i="1"/>
  <c r="E69" i="1"/>
  <c r="F69" i="1"/>
  <c r="G69" i="1"/>
  <c r="I69" i="1"/>
  <c r="J69" i="1"/>
  <c r="N69" i="1"/>
  <c r="Q68" i="1"/>
  <c r="P68" i="1"/>
  <c r="O68" i="1"/>
  <c r="M68" i="1"/>
  <c r="L68" i="1"/>
  <c r="K68" i="1"/>
  <c r="D68" i="1"/>
  <c r="E68" i="1"/>
  <c r="F68" i="1"/>
  <c r="G68" i="1"/>
  <c r="I68" i="1"/>
  <c r="J68" i="1"/>
  <c r="N68" i="1"/>
  <c r="Q67" i="1"/>
  <c r="P67" i="1"/>
  <c r="O67" i="1"/>
  <c r="M67" i="1"/>
  <c r="L67" i="1"/>
  <c r="K67" i="1"/>
  <c r="I67" i="1"/>
  <c r="F67" i="1"/>
  <c r="G67" i="1"/>
  <c r="D67" i="1"/>
  <c r="E67" i="1"/>
  <c r="J67" i="1"/>
  <c r="N67" i="1"/>
  <c r="Q66" i="1"/>
  <c r="P66" i="1"/>
  <c r="O66" i="1"/>
  <c r="M66" i="1"/>
  <c r="L66" i="1"/>
  <c r="K66" i="1"/>
  <c r="I66" i="1"/>
  <c r="F66" i="1"/>
  <c r="G66" i="1"/>
  <c r="D66" i="1"/>
  <c r="E66" i="1"/>
  <c r="J66" i="1"/>
  <c r="N66" i="1"/>
  <c r="Q65" i="1"/>
  <c r="P65" i="1"/>
  <c r="O65" i="1"/>
  <c r="M65" i="1"/>
  <c r="L65" i="1"/>
  <c r="K65" i="1"/>
  <c r="D65" i="1"/>
  <c r="E65" i="1"/>
  <c r="F65" i="1"/>
  <c r="G65" i="1"/>
  <c r="I65" i="1"/>
  <c r="J65" i="1"/>
  <c r="N65" i="1"/>
  <c r="Q63" i="1"/>
  <c r="P63" i="1"/>
  <c r="O63" i="1"/>
  <c r="M63" i="1"/>
  <c r="L63" i="1"/>
  <c r="K63" i="1"/>
  <c r="D63" i="1"/>
  <c r="E63" i="1"/>
  <c r="F63" i="1"/>
  <c r="G63" i="1"/>
  <c r="I63" i="1"/>
  <c r="J63" i="1"/>
  <c r="N63" i="1"/>
  <c r="Q62" i="1"/>
  <c r="Q64" i="1"/>
  <c r="P62" i="1"/>
  <c r="P64" i="1"/>
  <c r="O62" i="1"/>
  <c r="O64" i="1"/>
  <c r="M62" i="1"/>
  <c r="M64" i="1"/>
  <c r="L62" i="1"/>
  <c r="L64" i="1"/>
  <c r="K62" i="1"/>
  <c r="K64" i="1"/>
  <c r="I62" i="1"/>
  <c r="H64" i="1"/>
  <c r="I64" i="1"/>
  <c r="F62" i="1"/>
  <c r="G62" i="1"/>
  <c r="D62" i="1"/>
  <c r="E62" i="1"/>
  <c r="J62" i="1"/>
  <c r="N62" i="1"/>
  <c r="D64" i="1"/>
  <c r="E64" i="1"/>
  <c r="Q60" i="1"/>
  <c r="P60" i="1"/>
  <c r="O60" i="1"/>
  <c r="M60" i="1"/>
  <c r="L60" i="1"/>
  <c r="K60" i="1"/>
  <c r="I60" i="1"/>
  <c r="F60" i="1"/>
  <c r="G60" i="1"/>
  <c r="D60" i="1"/>
  <c r="E60" i="1"/>
  <c r="J60" i="1"/>
  <c r="N60" i="1"/>
  <c r="Q59" i="1"/>
  <c r="P59" i="1"/>
  <c r="O59" i="1"/>
  <c r="M59" i="1"/>
  <c r="L59" i="1"/>
  <c r="K59" i="1"/>
  <c r="D59" i="1"/>
  <c r="E59" i="1"/>
  <c r="F59" i="1"/>
  <c r="G59" i="1"/>
  <c r="I59" i="1"/>
  <c r="J59" i="1"/>
  <c r="N59" i="1"/>
  <c r="Q58" i="1"/>
  <c r="P58" i="1"/>
  <c r="O58" i="1"/>
  <c r="M58" i="1"/>
  <c r="L58" i="1"/>
  <c r="K58" i="1"/>
  <c r="D58" i="1"/>
  <c r="E58" i="1"/>
  <c r="F58" i="1"/>
  <c r="G58" i="1"/>
  <c r="I58" i="1"/>
  <c r="J58" i="1"/>
  <c r="N58" i="1"/>
  <c r="Q57" i="1"/>
  <c r="Q61" i="1"/>
  <c r="P57" i="1"/>
  <c r="P61" i="1"/>
  <c r="O57" i="1"/>
  <c r="O61" i="1"/>
  <c r="M57" i="1"/>
  <c r="M61" i="1"/>
  <c r="L57" i="1"/>
  <c r="L61" i="1"/>
  <c r="K57" i="1"/>
  <c r="K61" i="1"/>
  <c r="I57" i="1"/>
  <c r="H61" i="1"/>
  <c r="I61" i="1"/>
  <c r="F57" i="1"/>
  <c r="G57" i="1"/>
  <c r="D57" i="1"/>
  <c r="E57" i="1"/>
  <c r="J57" i="1"/>
  <c r="N57" i="1"/>
  <c r="D61" i="1"/>
  <c r="E61" i="1"/>
  <c r="Q56" i="1"/>
  <c r="P56" i="1"/>
  <c r="O56" i="1"/>
  <c r="M56" i="1"/>
  <c r="L56" i="1"/>
  <c r="K56" i="1"/>
  <c r="I56" i="1"/>
  <c r="F56" i="1"/>
  <c r="G56" i="1"/>
  <c r="D56" i="1"/>
  <c r="E56" i="1"/>
  <c r="J56" i="1"/>
  <c r="N56" i="1"/>
  <c r="Q55" i="1"/>
  <c r="P55" i="1"/>
  <c r="O55" i="1"/>
  <c r="M55" i="1"/>
  <c r="L55" i="1"/>
  <c r="K55" i="1"/>
  <c r="D55" i="1"/>
  <c r="E55" i="1"/>
  <c r="F55" i="1"/>
  <c r="G55" i="1"/>
  <c r="I55" i="1"/>
  <c r="J55" i="1"/>
  <c r="N55" i="1"/>
  <c r="Q54" i="1"/>
  <c r="P54" i="1"/>
  <c r="O54" i="1"/>
  <c r="M54" i="1"/>
  <c r="L54" i="1"/>
  <c r="K54" i="1"/>
  <c r="D54" i="1"/>
  <c r="E54" i="1"/>
  <c r="F54" i="1"/>
  <c r="G54" i="1"/>
  <c r="I54" i="1"/>
  <c r="J54" i="1"/>
  <c r="N54" i="1"/>
  <c r="Q53" i="1"/>
  <c r="P53" i="1"/>
  <c r="O53" i="1"/>
  <c r="M53" i="1"/>
  <c r="L53" i="1"/>
  <c r="K53" i="1"/>
  <c r="I53" i="1"/>
  <c r="F53" i="1"/>
  <c r="G53" i="1"/>
  <c r="D53" i="1"/>
  <c r="E53" i="1"/>
  <c r="J53" i="1"/>
  <c r="N53" i="1"/>
  <c r="Q52" i="1"/>
  <c r="P52" i="1"/>
  <c r="O52" i="1"/>
  <c r="M52" i="1"/>
  <c r="L52" i="1"/>
  <c r="K52" i="1"/>
  <c r="I52" i="1"/>
  <c r="F52" i="1"/>
  <c r="G52" i="1"/>
  <c r="D52" i="1"/>
  <c r="E52" i="1"/>
  <c r="J52" i="1"/>
  <c r="N52" i="1"/>
  <c r="Q51" i="1"/>
  <c r="P51" i="1"/>
  <c r="O51" i="1"/>
  <c r="M51" i="1"/>
  <c r="L51" i="1"/>
  <c r="K51" i="1"/>
  <c r="D51" i="1"/>
  <c r="E51" i="1"/>
  <c r="F51" i="1"/>
  <c r="G51" i="1"/>
  <c r="I51" i="1"/>
  <c r="J51" i="1"/>
  <c r="N51" i="1"/>
  <c r="Q50" i="1"/>
  <c r="P50" i="1"/>
  <c r="O50" i="1"/>
  <c r="M50" i="1"/>
  <c r="L50" i="1"/>
  <c r="K50" i="1"/>
  <c r="I50" i="1"/>
  <c r="F50" i="1"/>
  <c r="G50" i="1"/>
  <c r="D50" i="1"/>
  <c r="E50" i="1"/>
  <c r="J50" i="1"/>
  <c r="N50" i="1"/>
  <c r="F46" i="1"/>
  <c r="F47" i="1"/>
  <c r="F48" i="1"/>
  <c r="F49" i="1"/>
  <c r="G49" i="1"/>
  <c r="Q48" i="1"/>
  <c r="P48" i="1"/>
  <c r="O48" i="1"/>
  <c r="M48" i="1"/>
  <c r="L48" i="1"/>
  <c r="K48" i="1"/>
  <c r="I48" i="1"/>
  <c r="G48" i="1"/>
  <c r="D48" i="1"/>
  <c r="E48" i="1"/>
  <c r="Q47" i="1"/>
  <c r="P47" i="1"/>
  <c r="O47" i="1"/>
  <c r="M47" i="1"/>
  <c r="M46" i="1"/>
  <c r="M49" i="1"/>
  <c r="L47" i="1"/>
  <c r="K47" i="1"/>
  <c r="I47" i="1"/>
  <c r="G47" i="1"/>
  <c r="D47" i="1"/>
  <c r="E47" i="1"/>
  <c r="Q46" i="1"/>
  <c r="P46" i="1"/>
  <c r="P49" i="1"/>
  <c r="O46" i="1"/>
  <c r="O49" i="1"/>
  <c r="L46" i="1"/>
  <c r="L49" i="1"/>
  <c r="K46" i="1"/>
  <c r="K49" i="1"/>
  <c r="I46" i="1"/>
  <c r="H49" i="1"/>
  <c r="I49" i="1"/>
  <c r="G46" i="1"/>
  <c r="D46" i="1"/>
  <c r="E46" i="1"/>
  <c r="D49" i="1"/>
  <c r="E49" i="1"/>
  <c r="J49" i="1"/>
  <c r="Q45" i="1"/>
  <c r="P45" i="1"/>
  <c r="O45" i="1"/>
  <c r="M45" i="1"/>
  <c r="L45" i="1"/>
  <c r="K45" i="1"/>
  <c r="I45" i="1"/>
  <c r="F45" i="1"/>
  <c r="G45" i="1"/>
  <c r="D45" i="1"/>
  <c r="E45" i="1"/>
  <c r="J45" i="1"/>
  <c r="N45" i="1"/>
  <c r="Q44" i="1"/>
  <c r="P44" i="1"/>
  <c r="O44" i="1"/>
  <c r="M44" i="1"/>
  <c r="L44" i="1"/>
  <c r="K44" i="1"/>
  <c r="I44" i="1"/>
  <c r="F44" i="1"/>
  <c r="G44" i="1"/>
  <c r="D44" i="1"/>
  <c r="E44" i="1"/>
  <c r="Q43" i="1"/>
  <c r="P43" i="1"/>
  <c r="O43" i="1"/>
  <c r="M43" i="1"/>
  <c r="L43" i="1"/>
  <c r="K43" i="1"/>
  <c r="I43" i="1"/>
  <c r="F43" i="1"/>
  <c r="G43" i="1"/>
  <c r="D43" i="1"/>
  <c r="E43" i="1"/>
  <c r="Q42" i="1"/>
  <c r="P42" i="1"/>
  <c r="O42" i="1"/>
  <c r="M42" i="1"/>
  <c r="L42" i="1"/>
  <c r="K42" i="1"/>
  <c r="I42" i="1"/>
  <c r="F42" i="1"/>
  <c r="G42" i="1"/>
  <c r="D42" i="1"/>
  <c r="E42" i="1"/>
  <c r="Q41" i="1"/>
  <c r="P41" i="1"/>
  <c r="O41" i="1"/>
  <c r="M41" i="1"/>
  <c r="L41" i="1"/>
  <c r="K41" i="1"/>
  <c r="I41" i="1"/>
  <c r="F41" i="1"/>
  <c r="G41" i="1"/>
  <c r="D41" i="1"/>
  <c r="E41" i="1"/>
  <c r="J41" i="1"/>
  <c r="N41" i="1"/>
  <c r="Q40" i="1"/>
  <c r="P40" i="1"/>
  <c r="O40" i="1"/>
  <c r="M40" i="1"/>
  <c r="L40" i="1"/>
  <c r="K40" i="1"/>
  <c r="I40" i="1"/>
  <c r="F40" i="1"/>
  <c r="G40" i="1"/>
  <c r="D40" i="1"/>
  <c r="E40" i="1"/>
  <c r="Q39" i="1"/>
  <c r="P39" i="1"/>
  <c r="O39" i="1"/>
  <c r="M39" i="1"/>
  <c r="L39" i="1"/>
  <c r="K39" i="1"/>
  <c r="I39" i="1"/>
  <c r="F39" i="1"/>
  <c r="G39" i="1"/>
  <c r="D39" i="1"/>
  <c r="E39" i="1"/>
  <c r="Q38" i="1"/>
  <c r="P38" i="1"/>
  <c r="O38" i="1"/>
  <c r="M38" i="1"/>
  <c r="L38" i="1"/>
  <c r="K38" i="1"/>
  <c r="I38" i="1"/>
  <c r="F38" i="1"/>
  <c r="G38" i="1"/>
  <c r="D38" i="1"/>
  <c r="E38" i="1"/>
  <c r="D34" i="1"/>
  <c r="D35" i="1"/>
  <c r="D36" i="1"/>
  <c r="D37" i="1"/>
  <c r="E37" i="1"/>
  <c r="Q36" i="1"/>
  <c r="P36" i="1"/>
  <c r="O36" i="1"/>
  <c r="M36" i="1"/>
  <c r="L36" i="1"/>
  <c r="K36" i="1"/>
  <c r="I36" i="1"/>
  <c r="F36" i="1"/>
  <c r="G36" i="1"/>
  <c r="E36" i="1"/>
  <c r="J36" i="1"/>
  <c r="N36" i="1"/>
  <c r="Q35" i="1"/>
  <c r="P35" i="1"/>
  <c r="O35" i="1"/>
  <c r="M35" i="1"/>
  <c r="L35" i="1"/>
  <c r="K35" i="1"/>
  <c r="I35" i="1"/>
  <c r="F35" i="1"/>
  <c r="G35" i="1"/>
  <c r="E35" i="1"/>
  <c r="Q34" i="1"/>
  <c r="Q37" i="1"/>
  <c r="P34" i="1"/>
  <c r="P37" i="1"/>
  <c r="O34" i="1"/>
  <c r="O37" i="1"/>
  <c r="M34" i="1"/>
  <c r="M37" i="1"/>
  <c r="L34" i="1"/>
  <c r="L37" i="1"/>
  <c r="K34" i="1"/>
  <c r="K37" i="1"/>
  <c r="I34" i="1"/>
  <c r="H37" i="1"/>
  <c r="I37" i="1"/>
  <c r="F34" i="1"/>
  <c r="G34" i="1"/>
  <c r="E34" i="1"/>
  <c r="Q32" i="1"/>
  <c r="P32" i="1"/>
  <c r="O32" i="1"/>
  <c r="M32" i="1"/>
  <c r="L32" i="1"/>
  <c r="K32" i="1"/>
  <c r="I32" i="1"/>
  <c r="F32" i="1"/>
  <c r="G32" i="1"/>
  <c r="D32" i="1"/>
  <c r="E32" i="1"/>
  <c r="Q31" i="1"/>
  <c r="P31" i="1"/>
  <c r="O31" i="1"/>
  <c r="M31" i="1"/>
  <c r="L31" i="1"/>
  <c r="K31" i="1"/>
  <c r="I31" i="1"/>
  <c r="F31" i="1"/>
  <c r="G31" i="1"/>
  <c r="D31" i="1"/>
  <c r="E31" i="1"/>
  <c r="J31" i="1"/>
  <c r="N31" i="1"/>
  <c r="Q30" i="1"/>
  <c r="Q28" i="1"/>
  <c r="Q29" i="1"/>
  <c r="Q33" i="1"/>
  <c r="P30" i="1"/>
  <c r="O30" i="1"/>
  <c r="M30" i="1"/>
  <c r="L30" i="1"/>
  <c r="L29" i="1"/>
  <c r="L28" i="1"/>
  <c r="L33" i="1"/>
  <c r="K30" i="1"/>
  <c r="K29" i="1"/>
  <c r="K28" i="1"/>
  <c r="K33" i="1"/>
  <c r="I30" i="1"/>
  <c r="H33" i="1"/>
  <c r="I33" i="1"/>
  <c r="F30" i="1"/>
  <c r="G30" i="1"/>
  <c r="D30" i="1"/>
  <c r="E30" i="1"/>
  <c r="D29" i="1"/>
  <c r="D28" i="1"/>
  <c r="D33" i="1"/>
  <c r="E33" i="1"/>
  <c r="P29" i="1"/>
  <c r="O29" i="1"/>
  <c r="M29" i="1"/>
  <c r="M28" i="1"/>
  <c r="M33" i="1"/>
  <c r="I29" i="1"/>
  <c r="F29" i="1"/>
  <c r="G29" i="1"/>
  <c r="E29" i="1"/>
  <c r="P28" i="1"/>
  <c r="P33" i="1"/>
  <c r="O28" i="1"/>
  <c r="O33" i="1"/>
  <c r="I28" i="1"/>
  <c r="F28" i="1"/>
  <c r="G28" i="1"/>
  <c r="E28" i="1"/>
  <c r="Q27" i="1"/>
  <c r="P27" i="1"/>
  <c r="O27" i="1"/>
  <c r="M27" i="1"/>
  <c r="L27" i="1"/>
  <c r="K27" i="1"/>
  <c r="I27" i="1"/>
  <c r="F27" i="1"/>
  <c r="G27" i="1"/>
  <c r="D27" i="1"/>
  <c r="E27" i="1"/>
  <c r="J27" i="1"/>
  <c r="N27" i="1"/>
  <c r="Q26" i="1"/>
  <c r="P26" i="1"/>
  <c r="O26" i="1"/>
  <c r="M26" i="1"/>
  <c r="L26" i="1"/>
  <c r="K26" i="1"/>
  <c r="I26" i="1"/>
  <c r="F26" i="1"/>
  <c r="G26" i="1"/>
  <c r="D26" i="1"/>
  <c r="E26" i="1"/>
  <c r="Q25" i="1"/>
  <c r="P25" i="1"/>
  <c r="O25" i="1"/>
  <c r="M25" i="1"/>
  <c r="L25" i="1"/>
  <c r="K25" i="1"/>
  <c r="I25" i="1"/>
  <c r="F25" i="1"/>
  <c r="G25" i="1"/>
  <c r="D25" i="1"/>
  <c r="E25" i="1"/>
  <c r="Q24" i="1"/>
  <c r="P24" i="1"/>
  <c r="O24" i="1"/>
  <c r="M24" i="1"/>
  <c r="L24" i="1"/>
  <c r="K24" i="1"/>
  <c r="I24" i="1"/>
  <c r="F24" i="1"/>
  <c r="G24" i="1"/>
  <c r="D24" i="1"/>
  <c r="E24" i="1"/>
  <c r="Q22" i="1"/>
  <c r="P22" i="1"/>
  <c r="O22" i="1"/>
  <c r="M22" i="1"/>
  <c r="L22" i="1"/>
  <c r="K22" i="1"/>
  <c r="I22" i="1"/>
  <c r="F22" i="1"/>
  <c r="G22" i="1"/>
  <c r="D22" i="1"/>
  <c r="E22" i="1"/>
  <c r="J22" i="1"/>
  <c r="N22" i="1"/>
  <c r="Q21" i="1"/>
  <c r="P21" i="1"/>
  <c r="O21" i="1"/>
  <c r="M21" i="1"/>
  <c r="L21" i="1"/>
  <c r="K21" i="1"/>
  <c r="I21" i="1"/>
  <c r="F21" i="1"/>
  <c r="G21" i="1"/>
  <c r="D21" i="1"/>
  <c r="E21" i="1"/>
  <c r="Q20" i="1"/>
  <c r="Q19" i="1"/>
  <c r="Q23" i="1"/>
  <c r="P20" i="1"/>
  <c r="O20" i="1"/>
  <c r="M20" i="1"/>
  <c r="L20" i="1"/>
  <c r="K20" i="1"/>
  <c r="I20" i="1"/>
  <c r="F20" i="1"/>
  <c r="G20" i="1"/>
  <c r="D20" i="1"/>
  <c r="E20" i="1"/>
  <c r="P19" i="1"/>
  <c r="P23" i="1"/>
  <c r="O19" i="1"/>
  <c r="O23" i="1"/>
  <c r="M19" i="1"/>
  <c r="M23" i="1"/>
  <c r="L19" i="1"/>
  <c r="L23" i="1"/>
  <c r="K19" i="1"/>
  <c r="K23" i="1"/>
  <c r="I19" i="1"/>
  <c r="H23" i="1"/>
  <c r="I23" i="1"/>
  <c r="F19" i="1"/>
  <c r="G19" i="1"/>
  <c r="D19" i="1"/>
  <c r="E19" i="1"/>
  <c r="D23" i="1"/>
  <c r="E23" i="1"/>
  <c r="Q18" i="1"/>
  <c r="P18" i="1"/>
  <c r="O18" i="1"/>
  <c r="M18" i="1"/>
  <c r="L18" i="1"/>
  <c r="K18" i="1"/>
  <c r="I18" i="1"/>
  <c r="F18" i="1"/>
  <c r="G18" i="1"/>
  <c r="D18" i="1"/>
  <c r="E18" i="1"/>
  <c r="J18" i="1"/>
  <c r="N18" i="1"/>
  <c r="D15" i="1"/>
  <c r="D16" i="1"/>
  <c r="D17" i="1"/>
  <c r="E17" i="1"/>
  <c r="Q16" i="1"/>
  <c r="P16" i="1"/>
  <c r="O16" i="1"/>
  <c r="M16" i="1"/>
  <c r="L16" i="1"/>
  <c r="K16" i="1"/>
  <c r="I16" i="1"/>
  <c r="F16" i="1"/>
  <c r="G16" i="1"/>
  <c r="E16" i="1"/>
  <c r="Q15" i="1"/>
  <c r="Q17" i="1"/>
  <c r="P15" i="1"/>
  <c r="P17" i="1"/>
  <c r="O15" i="1"/>
  <c r="O17" i="1"/>
  <c r="M15" i="1"/>
  <c r="M17" i="1"/>
  <c r="L15" i="1"/>
  <c r="L17" i="1"/>
  <c r="K15" i="1"/>
  <c r="K17" i="1"/>
  <c r="I15" i="1"/>
  <c r="H17" i="1"/>
  <c r="I17" i="1"/>
  <c r="F15" i="1"/>
  <c r="G15" i="1"/>
  <c r="E15" i="1"/>
  <c r="Q14" i="1"/>
  <c r="P14" i="1"/>
  <c r="O14" i="1"/>
  <c r="M14" i="1"/>
  <c r="L14" i="1"/>
  <c r="K14" i="1"/>
  <c r="I14" i="1"/>
  <c r="F14" i="1"/>
  <c r="G14" i="1"/>
  <c r="D14" i="1"/>
  <c r="E14" i="1"/>
  <c r="Q13" i="1"/>
  <c r="P13" i="1"/>
  <c r="O13" i="1"/>
  <c r="M13" i="1"/>
  <c r="L13" i="1"/>
  <c r="K13" i="1"/>
  <c r="I13" i="1"/>
  <c r="F13" i="1"/>
  <c r="G13" i="1"/>
  <c r="D13" i="1"/>
  <c r="E13" i="1"/>
  <c r="J13" i="1"/>
  <c r="N13" i="1"/>
  <c r="Q12" i="1"/>
  <c r="P12" i="1"/>
  <c r="O12" i="1"/>
  <c r="M12" i="1"/>
  <c r="L12" i="1"/>
  <c r="K12" i="1"/>
  <c r="I12" i="1"/>
  <c r="F12" i="1"/>
  <c r="G12" i="1"/>
  <c r="D12" i="1"/>
  <c r="E12" i="1"/>
  <c r="Q11" i="1"/>
  <c r="P11" i="1"/>
  <c r="P104" i="1"/>
  <c r="O11" i="1"/>
  <c r="O104" i="1"/>
  <c r="M11" i="1"/>
  <c r="M104" i="1"/>
  <c r="L11" i="1"/>
  <c r="L104" i="1"/>
  <c r="K11" i="1"/>
  <c r="K104" i="1"/>
  <c r="I11" i="1"/>
  <c r="F11" i="1"/>
  <c r="D11" i="1"/>
  <c r="E11" i="1"/>
  <c r="D104" i="1"/>
  <c r="E104" i="1"/>
  <c r="N49" i="1"/>
  <c r="Q104" i="1"/>
  <c r="J12" i="1"/>
  <c r="N12" i="1"/>
  <c r="J16" i="1"/>
  <c r="N16" i="1"/>
  <c r="F17" i="1"/>
  <c r="G17" i="1"/>
  <c r="J17" i="1"/>
  <c r="N17" i="1"/>
  <c r="J21" i="1"/>
  <c r="N21" i="1"/>
  <c r="J26" i="1"/>
  <c r="N26" i="1"/>
  <c r="J30" i="1"/>
  <c r="N30" i="1"/>
  <c r="J35" i="1"/>
  <c r="N35" i="1"/>
  <c r="J40" i="1"/>
  <c r="N40" i="1"/>
  <c r="J44" i="1"/>
  <c r="N44" i="1"/>
  <c r="J48" i="1"/>
  <c r="N48" i="1"/>
  <c r="F37" i="1"/>
  <c r="G37" i="1"/>
  <c r="J37" i="1"/>
  <c r="N37" i="1"/>
  <c r="J14" i="1"/>
  <c r="N14" i="1"/>
  <c r="J19" i="1"/>
  <c r="N19" i="1"/>
  <c r="J24" i="1"/>
  <c r="N24" i="1"/>
  <c r="J28" i="1"/>
  <c r="N28" i="1"/>
  <c r="J32" i="1"/>
  <c r="N32" i="1"/>
  <c r="J38" i="1"/>
  <c r="N38" i="1"/>
  <c r="J42" i="1"/>
  <c r="N42" i="1"/>
  <c r="J46" i="1"/>
  <c r="N46" i="1"/>
  <c r="J15" i="1"/>
  <c r="N15" i="1"/>
  <c r="J20" i="1"/>
  <c r="N20" i="1"/>
  <c r="J25" i="1"/>
  <c r="N25" i="1"/>
  <c r="J29" i="1"/>
  <c r="N29" i="1"/>
  <c r="J34" i="1"/>
  <c r="N34" i="1"/>
  <c r="J39" i="1"/>
  <c r="N39" i="1"/>
  <c r="J43" i="1"/>
  <c r="N43" i="1"/>
  <c r="Q49" i="1"/>
  <c r="J47" i="1"/>
  <c r="N47" i="1"/>
  <c r="F64" i="1"/>
  <c r="G64" i="1"/>
  <c r="J64" i="1"/>
  <c r="N64" i="1"/>
  <c r="F73" i="1"/>
  <c r="G73" i="1"/>
  <c r="J73" i="1"/>
  <c r="N73" i="1"/>
  <c r="F97" i="1"/>
  <c r="G97" i="1"/>
  <c r="F86" i="1"/>
  <c r="G86" i="1"/>
  <c r="J86" i="1"/>
  <c r="N86" i="1"/>
  <c r="F104" i="1"/>
  <c r="G104" i="1"/>
  <c r="J104" i="1"/>
  <c r="N104" i="1"/>
  <c r="F23" i="1"/>
  <c r="G23" i="1"/>
  <c r="J23" i="1"/>
  <c r="N23" i="1"/>
  <c r="F33" i="1"/>
  <c r="G33" i="1"/>
  <c r="J33" i="1"/>
  <c r="N33" i="1"/>
  <c r="F61" i="1"/>
  <c r="G61" i="1"/>
  <c r="J61" i="1"/>
  <c r="N61" i="1"/>
  <c r="F76" i="1"/>
  <c r="G76" i="1"/>
  <c r="J76" i="1"/>
  <c r="N76" i="1"/>
  <c r="I97" i="1"/>
  <c r="G11" i="1"/>
  <c r="J11" i="1"/>
  <c r="N11" i="1"/>
  <c r="F89" i="1"/>
  <c r="G89" i="1"/>
  <c r="J89" i="1"/>
  <c r="N89" i="1"/>
  <c r="F103" i="1"/>
  <c r="G103" i="1"/>
  <c r="J103" i="1"/>
  <c r="N103" i="1"/>
  <c r="J97" i="1"/>
  <c r="N97" i="1"/>
</calcChain>
</file>

<file path=xl/sharedStrings.xml><?xml version="1.0" encoding="utf-8"?>
<sst xmlns="http://schemas.openxmlformats.org/spreadsheetml/2006/main" count="125" uniqueCount="82">
  <si>
    <t xml:space="preserve">Сведения по судебным участкам Кировской области </t>
  </si>
  <si>
    <t>о нагрузке по оконченным уголовным, гражданским, административным делам и материалам за 6 месяцев 2016 года</t>
  </si>
  <si>
    <t>№ участка</t>
  </si>
  <si>
    <t>район</t>
  </si>
  <si>
    <t>коэф-фици-ент нагруз-ки</t>
  </si>
  <si>
    <t xml:space="preserve"> окончено</t>
  </si>
  <si>
    <t>Остаток дел</t>
  </si>
  <si>
    <t>уголовные</t>
  </si>
  <si>
    <t>гражданские</t>
  </si>
  <si>
    <t>админист</t>
  </si>
  <si>
    <t>средне-месяч-ная нагруз-ка</t>
  </si>
  <si>
    <t>материалы</t>
  </si>
  <si>
    <t>общая среднемесячная нагрузка</t>
  </si>
  <si>
    <t>с нарушением срока,устан.ст.</t>
  </si>
  <si>
    <t>уголовных</t>
  </si>
  <si>
    <t>гражданских</t>
  </si>
  <si>
    <t>окон-чено всего</t>
  </si>
  <si>
    <t>на 1 судью в месяц</t>
  </si>
  <si>
    <t>административные</t>
  </si>
  <si>
    <t>227, 233, 321 УПК</t>
  </si>
  <si>
    <t>126, 154 ГПК</t>
  </si>
  <si>
    <t xml:space="preserve">29,6 КоАП и др актами </t>
  </si>
  <si>
    <t>2</t>
  </si>
  <si>
    <t>3</t>
  </si>
  <si>
    <t>арбажский</t>
  </si>
  <si>
    <t>афанасьевский</t>
  </si>
  <si>
    <t>белохолуницкий</t>
  </si>
  <si>
    <t>богородский</t>
  </si>
  <si>
    <t>верхнекамский</t>
  </si>
  <si>
    <t>Итого по Верхнекамскому району</t>
  </si>
  <si>
    <t>верхошижемский</t>
  </si>
  <si>
    <t>вятскополянский</t>
  </si>
  <si>
    <t>Итого по Вятскополянскому району</t>
  </si>
  <si>
    <t xml:space="preserve">даровской </t>
  </si>
  <si>
    <t>зуевский</t>
  </si>
  <si>
    <t>кикнурский</t>
  </si>
  <si>
    <t>кильмезский</t>
  </si>
  <si>
    <t>кирово-чепецкий</t>
  </si>
  <si>
    <t>Итого по Кирово-Чепецкому району</t>
  </si>
  <si>
    <t>котельничский</t>
  </si>
  <si>
    <t>Итого по Котельничскому району</t>
  </si>
  <si>
    <t>куменский</t>
  </si>
  <si>
    <t>лебяжский</t>
  </si>
  <si>
    <t>лузский</t>
  </si>
  <si>
    <t>малмыжский</t>
  </si>
  <si>
    <t>мурашинский</t>
  </si>
  <si>
    <t>нагорский</t>
  </si>
  <si>
    <t>немский</t>
  </si>
  <si>
    <t>нолинский</t>
  </si>
  <si>
    <t>омутнинский</t>
  </si>
  <si>
    <t>Итого по Омутнинскому району</t>
  </si>
  <si>
    <t>опаринский</t>
  </si>
  <si>
    <t>орловский</t>
  </si>
  <si>
    <t>оричевский</t>
  </si>
  <si>
    <t>пижанский</t>
  </si>
  <si>
    <t>подосиновский</t>
  </si>
  <si>
    <t>санчурский</t>
  </si>
  <si>
    <t>свечинский</t>
  </si>
  <si>
    <t>слободской</t>
  </si>
  <si>
    <t>Итого по Слободскому району</t>
  </si>
  <si>
    <t>советский</t>
  </si>
  <si>
    <t>Итого по Советскому району</t>
  </si>
  <si>
    <t>сунский</t>
  </si>
  <si>
    <t>тужинский</t>
  </si>
  <si>
    <t>унинский</t>
  </si>
  <si>
    <t>уржумский</t>
  </si>
  <si>
    <t>фаленский</t>
  </si>
  <si>
    <t>шабалинский</t>
  </si>
  <si>
    <t>юрьянский</t>
  </si>
  <si>
    <t>Итого по Юрьянскому району</t>
  </si>
  <si>
    <t>яранский</t>
  </si>
  <si>
    <t>Итого по Яранскому району</t>
  </si>
  <si>
    <t>ленинский</t>
  </si>
  <si>
    <t>Итого по Ленинскому району</t>
  </si>
  <si>
    <t>нововятский</t>
  </si>
  <si>
    <t>Итого по Нововятскому району</t>
  </si>
  <si>
    <t>октябрьский</t>
  </si>
  <si>
    <t>Итого по Октябрьскому району</t>
  </si>
  <si>
    <t>первомайский</t>
  </si>
  <si>
    <t>Итого по Первомайскому району</t>
  </si>
  <si>
    <t>Итого по области</t>
  </si>
  <si>
    <t>отдел организационно-кадровой и аналитической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</si>
</sst>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24" xfId="0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/>
    </xf>
    <xf numFmtId="0" fontId="5" fillId="0" borderId="25" xfId="0" applyFont="1" applyBorder="1"/>
    <xf numFmtId="0" fontId="4" fillId="0" borderId="16" xfId="0" applyFont="1" applyBorder="1" applyAlignment="1">
      <alignment horizontal="center" vertical="center"/>
    </xf>
    <xf numFmtId="1" fontId="0" fillId="0" borderId="26" xfId="0" applyNumberFormat="1" applyBorder="1"/>
    <xf numFmtId="164" fontId="0" fillId="0" borderId="27" xfId="0" applyNumberFormat="1" applyBorder="1"/>
    <xf numFmtId="1" fontId="0" fillId="0" borderId="27" xfId="0" applyNumberForma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 applyAlignment="1">
      <alignment horizontal="right"/>
    </xf>
    <xf numFmtId="164" fontId="6" fillId="0" borderId="16" xfId="0" applyNumberFormat="1" applyFont="1" applyBorder="1"/>
    <xf numFmtId="1" fontId="0" fillId="0" borderId="29" xfId="0" applyNumberFormat="1" applyBorder="1"/>
    <xf numFmtId="0" fontId="2" fillId="0" borderId="30" xfId="0" applyFont="1" applyBorder="1" applyAlignment="1">
      <alignment horizontal="left"/>
    </xf>
    <xf numFmtId="0" fontId="5" fillId="0" borderId="30" xfId="0" applyFont="1" applyBorder="1"/>
    <xf numFmtId="164" fontId="0" fillId="0" borderId="31" xfId="0" applyNumberFormat="1" applyBorder="1"/>
    <xf numFmtId="164" fontId="6" fillId="0" borderId="20" xfId="0" applyNumberFormat="1" applyFont="1" applyBorder="1"/>
    <xf numFmtId="0" fontId="2" fillId="0" borderId="32" xfId="0" applyFont="1" applyBorder="1" applyAlignment="1">
      <alignment horizontal="left"/>
    </xf>
    <xf numFmtId="0" fontId="5" fillId="0" borderId="32" xfId="0" applyFont="1" applyBorder="1"/>
    <xf numFmtId="1" fontId="0" fillId="0" borderId="33" xfId="0" applyNumberFormat="1" applyBorder="1"/>
    <xf numFmtId="164" fontId="0" fillId="0" borderId="34" xfId="0" applyNumberFormat="1" applyBorder="1"/>
    <xf numFmtId="1" fontId="0" fillId="0" borderId="35" xfId="0" applyNumberFormat="1" applyBorder="1" applyAlignment="1">
      <alignment horizontal="right"/>
    </xf>
    <xf numFmtId="1" fontId="0" fillId="0" borderId="35" xfId="0" applyNumberFormat="1" applyBorder="1"/>
    <xf numFmtId="1" fontId="0" fillId="0" borderId="36" xfId="0" applyNumberFormat="1" applyBorder="1" applyAlignment="1">
      <alignment horizontal="right"/>
    </xf>
    <xf numFmtId="164" fontId="6" fillId="0" borderId="23" xfId="0" applyNumberFormat="1" applyFont="1" applyBorder="1"/>
    <xf numFmtId="1" fontId="0" fillId="0" borderId="37" xfId="0" applyNumberFormat="1" applyBorder="1"/>
    <xf numFmtId="1" fontId="0" fillId="0" borderId="12" xfId="0" applyNumberFormat="1" applyBorder="1"/>
    <xf numFmtId="164" fontId="0" fillId="0" borderId="38" xfId="0" applyNumberFormat="1" applyBorder="1"/>
    <xf numFmtId="1" fontId="0" fillId="0" borderId="38" xfId="0" applyNumberFormat="1" applyBorder="1" applyAlignment="1">
      <alignment horizontal="right"/>
    </xf>
    <xf numFmtId="1" fontId="0" fillId="0" borderId="38" xfId="0" applyNumberFormat="1" applyBorder="1"/>
    <xf numFmtId="1" fontId="0" fillId="0" borderId="39" xfId="0" applyNumberFormat="1" applyBorder="1"/>
    <xf numFmtId="164" fontId="6" fillId="0" borderId="24" xfId="0" applyNumberFormat="1" applyFont="1" applyBorder="1"/>
    <xf numFmtId="1" fontId="0" fillId="0" borderId="13" xfId="0" applyNumberFormat="1" applyBorder="1"/>
    <xf numFmtId="0" fontId="5" fillId="0" borderId="25" xfId="0" applyFont="1" applyBorder="1" applyAlignment="1">
      <alignment horizontal="left"/>
    </xf>
    <xf numFmtId="164" fontId="6" fillId="0" borderId="40" xfId="0" applyNumberFormat="1" applyFont="1" applyBorder="1"/>
    <xf numFmtId="0" fontId="2" fillId="0" borderId="41" xfId="0" applyFont="1" applyBorder="1" applyAlignment="1">
      <alignment horizontal="left"/>
    </xf>
    <xf numFmtId="0" fontId="5" fillId="0" borderId="41" xfId="0" applyFont="1" applyBorder="1"/>
    <xf numFmtId="0" fontId="2" fillId="0" borderId="42" xfId="0" applyFont="1" applyBorder="1" applyAlignment="1">
      <alignment horizontal="left"/>
    </xf>
    <xf numFmtId="0" fontId="5" fillId="0" borderId="42" xfId="0" applyFont="1" applyBorder="1"/>
    <xf numFmtId="1" fontId="7" fillId="0" borderId="38" xfId="0" applyNumberFormat="1" applyFont="1" applyBorder="1"/>
    <xf numFmtId="1" fontId="7" fillId="0" borderId="39" xfId="0" applyNumberFormat="1" applyFont="1" applyBorder="1"/>
    <xf numFmtId="164" fontId="0" fillId="0" borderId="35" xfId="0" applyNumberFormat="1" applyBorder="1"/>
    <xf numFmtId="1" fontId="0" fillId="0" borderId="43" xfId="0" applyNumberFormat="1" applyBorder="1"/>
    <xf numFmtId="164" fontId="0" fillId="0" borderId="44" xfId="0" applyNumberFormat="1" applyBorder="1"/>
    <xf numFmtId="1" fontId="0" fillId="0" borderId="44" xfId="0" applyNumberFormat="1" applyBorder="1" applyAlignment="1">
      <alignment horizontal="right"/>
    </xf>
    <xf numFmtId="1" fontId="0" fillId="0" borderId="44" xfId="0" applyNumberFormat="1" applyBorder="1"/>
    <xf numFmtId="1" fontId="7" fillId="0" borderId="44" xfId="0" applyNumberFormat="1" applyFont="1" applyBorder="1"/>
    <xf numFmtId="1" fontId="7" fillId="0" borderId="45" xfId="0" applyNumberFormat="1" applyFont="1" applyBorder="1"/>
    <xf numFmtId="164" fontId="6" fillId="0" borderId="1" xfId="0" applyNumberFormat="1" applyFont="1" applyBorder="1"/>
    <xf numFmtId="1" fontId="0" fillId="0" borderId="46" xfId="0" applyNumberFormat="1" applyBorder="1"/>
    <xf numFmtId="2" fontId="6" fillId="0" borderId="47" xfId="0" applyNumberFormat="1" applyFont="1" applyFill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64" fontId="6" fillId="0" borderId="38" xfId="0" applyNumberFormat="1" applyFont="1" applyBorder="1"/>
    <xf numFmtId="1" fontId="6" fillId="0" borderId="38" xfId="0" applyNumberFormat="1" applyFont="1" applyBorder="1" applyAlignment="1">
      <alignment horizontal="center" vertical="center"/>
    </xf>
    <xf numFmtId="1" fontId="6" fillId="0" borderId="39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1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sunova\Downloads\&#1053;&#1072;&#1075;&#1088;&#1091;&#1079;&#1082;&#1072;%20&#1079;&#1072;%206%20&#1084;&#1077;&#1089;&#1103;&#1094;&#1077;&#1074;%202016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ост"/>
      <sheetName val="окон"/>
      <sheetName val="сроки рассм"/>
      <sheetName val="сроки рассм %"/>
      <sheetName val="расчет бумаги"/>
    </sheetNames>
    <sheetDataSet>
      <sheetData sheetId="0">
        <row r="3">
          <cell r="C3">
            <v>34</v>
          </cell>
          <cell r="D3">
            <v>0</v>
          </cell>
          <cell r="E3">
            <v>3</v>
          </cell>
          <cell r="G3">
            <v>140</v>
          </cell>
          <cell r="H3">
            <v>0</v>
          </cell>
          <cell r="I3">
            <v>7</v>
          </cell>
          <cell r="K3">
            <v>200</v>
          </cell>
          <cell r="L3">
            <v>0</v>
          </cell>
          <cell r="M3">
            <v>14</v>
          </cell>
          <cell r="N3">
            <v>23</v>
          </cell>
          <cell r="O3">
            <v>3</v>
          </cell>
        </row>
        <row r="4">
          <cell r="C4">
            <v>42</v>
          </cell>
          <cell r="D4">
            <v>0</v>
          </cell>
          <cell r="E4">
            <v>7</v>
          </cell>
          <cell r="G4">
            <v>196</v>
          </cell>
          <cell r="H4">
            <v>0</v>
          </cell>
          <cell r="I4">
            <v>7</v>
          </cell>
          <cell r="K4">
            <v>293</v>
          </cell>
          <cell r="L4">
            <v>0</v>
          </cell>
          <cell r="M4">
            <v>24</v>
          </cell>
          <cell r="N4">
            <v>30</v>
          </cell>
          <cell r="O4">
            <v>3</v>
          </cell>
        </row>
        <row r="5">
          <cell r="C5">
            <v>45</v>
          </cell>
          <cell r="D5">
            <v>0</v>
          </cell>
          <cell r="E5">
            <v>1</v>
          </cell>
          <cell r="G5">
            <v>502</v>
          </cell>
          <cell r="H5">
            <v>0</v>
          </cell>
          <cell r="I5">
            <v>10</v>
          </cell>
          <cell r="K5">
            <v>404</v>
          </cell>
          <cell r="L5">
            <v>0</v>
          </cell>
          <cell r="M5">
            <v>47</v>
          </cell>
          <cell r="N5">
            <v>70</v>
          </cell>
          <cell r="O5">
            <v>22</v>
          </cell>
        </row>
        <row r="6">
          <cell r="C6">
            <v>20</v>
          </cell>
          <cell r="D6">
            <v>0</v>
          </cell>
          <cell r="E6">
            <v>4</v>
          </cell>
          <cell r="G6">
            <v>135</v>
          </cell>
          <cell r="H6">
            <v>0</v>
          </cell>
          <cell r="I6">
            <v>6</v>
          </cell>
          <cell r="K6">
            <v>141</v>
          </cell>
          <cell r="L6">
            <v>0</v>
          </cell>
          <cell r="M6">
            <v>19</v>
          </cell>
          <cell r="N6">
            <v>17</v>
          </cell>
          <cell r="O6">
            <v>1</v>
          </cell>
        </row>
        <row r="7">
          <cell r="C7">
            <v>65</v>
          </cell>
          <cell r="D7">
            <v>0</v>
          </cell>
          <cell r="E7">
            <v>11</v>
          </cell>
          <cell r="G7">
            <v>818</v>
          </cell>
          <cell r="H7">
            <v>0</v>
          </cell>
          <cell r="I7">
            <v>16</v>
          </cell>
          <cell r="K7">
            <v>308</v>
          </cell>
          <cell r="L7">
            <v>0</v>
          </cell>
          <cell r="M7">
            <v>46</v>
          </cell>
          <cell r="N7">
            <v>102</v>
          </cell>
          <cell r="O7">
            <v>13</v>
          </cell>
        </row>
        <row r="8">
          <cell r="C8">
            <v>35</v>
          </cell>
          <cell r="D8">
            <v>0</v>
          </cell>
          <cell r="E8">
            <v>7</v>
          </cell>
          <cell r="G8">
            <v>675</v>
          </cell>
          <cell r="H8">
            <v>0</v>
          </cell>
          <cell r="I8">
            <v>8</v>
          </cell>
          <cell r="K8">
            <v>242</v>
          </cell>
          <cell r="L8">
            <v>0</v>
          </cell>
          <cell r="M8">
            <v>47</v>
          </cell>
          <cell r="N8">
            <v>74</v>
          </cell>
          <cell r="O8">
            <v>13</v>
          </cell>
        </row>
        <row r="9">
          <cell r="C9">
            <v>33</v>
          </cell>
          <cell r="D9">
            <v>0</v>
          </cell>
          <cell r="E9">
            <v>3</v>
          </cell>
          <cell r="G9">
            <v>364</v>
          </cell>
          <cell r="H9">
            <v>0</v>
          </cell>
          <cell r="I9">
            <v>4</v>
          </cell>
          <cell r="K9">
            <v>134</v>
          </cell>
          <cell r="L9">
            <v>0</v>
          </cell>
          <cell r="M9">
            <v>21</v>
          </cell>
          <cell r="N9">
            <v>33</v>
          </cell>
          <cell r="O9">
            <v>6</v>
          </cell>
        </row>
        <row r="10">
          <cell r="C10">
            <v>32</v>
          </cell>
          <cell r="D10">
            <v>0</v>
          </cell>
          <cell r="E10">
            <v>4</v>
          </cell>
          <cell r="G10">
            <v>1541</v>
          </cell>
          <cell r="H10">
            <v>0</v>
          </cell>
          <cell r="I10">
            <v>12</v>
          </cell>
          <cell r="K10">
            <v>341</v>
          </cell>
          <cell r="L10">
            <v>0</v>
          </cell>
          <cell r="M10">
            <v>32</v>
          </cell>
          <cell r="N10">
            <v>208</v>
          </cell>
          <cell r="O10">
            <v>20</v>
          </cell>
        </row>
        <row r="11">
          <cell r="C11">
            <v>44</v>
          </cell>
          <cell r="D11">
            <v>0</v>
          </cell>
          <cell r="E11">
            <v>11</v>
          </cell>
          <cell r="G11">
            <v>681</v>
          </cell>
          <cell r="H11">
            <v>0</v>
          </cell>
          <cell r="I11">
            <v>17</v>
          </cell>
          <cell r="K11">
            <v>421</v>
          </cell>
          <cell r="L11">
            <v>0</v>
          </cell>
          <cell r="M11">
            <v>28</v>
          </cell>
          <cell r="N11">
            <v>56</v>
          </cell>
          <cell r="O11">
            <v>40</v>
          </cell>
        </row>
        <row r="12">
          <cell r="C12">
            <v>66</v>
          </cell>
          <cell r="D12">
            <v>0</v>
          </cell>
          <cell r="E12">
            <v>9</v>
          </cell>
          <cell r="G12">
            <v>584</v>
          </cell>
          <cell r="H12">
            <v>0</v>
          </cell>
          <cell r="I12">
            <v>20</v>
          </cell>
          <cell r="K12">
            <v>336</v>
          </cell>
          <cell r="L12">
            <v>0</v>
          </cell>
          <cell r="M12">
            <v>29</v>
          </cell>
          <cell r="N12">
            <v>136</v>
          </cell>
          <cell r="O12">
            <v>10</v>
          </cell>
        </row>
        <row r="13">
          <cell r="C13">
            <v>22</v>
          </cell>
          <cell r="D13">
            <v>0</v>
          </cell>
          <cell r="E13">
            <v>2</v>
          </cell>
          <cell r="G13">
            <v>336</v>
          </cell>
          <cell r="H13">
            <v>0</v>
          </cell>
          <cell r="I13">
            <v>8</v>
          </cell>
          <cell r="K13">
            <v>229</v>
          </cell>
          <cell r="L13">
            <v>0</v>
          </cell>
          <cell r="M13">
            <v>23</v>
          </cell>
          <cell r="N13">
            <v>49</v>
          </cell>
          <cell r="O13">
            <v>3</v>
          </cell>
        </row>
        <row r="14">
          <cell r="C14">
            <v>66</v>
          </cell>
          <cell r="D14">
            <v>0</v>
          </cell>
          <cell r="E14">
            <v>5</v>
          </cell>
          <cell r="G14">
            <v>1169</v>
          </cell>
          <cell r="H14">
            <v>0</v>
          </cell>
          <cell r="I14">
            <v>23</v>
          </cell>
          <cell r="K14">
            <v>380</v>
          </cell>
          <cell r="L14">
            <v>0</v>
          </cell>
          <cell r="M14">
            <v>55</v>
          </cell>
          <cell r="N14">
            <v>168</v>
          </cell>
          <cell r="O14">
            <v>20</v>
          </cell>
        </row>
        <row r="15">
          <cell r="C15">
            <v>37</v>
          </cell>
          <cell r="D15">
            <v>0</v>
          </cell>
          <cell r="E15">
            <v>1</v>
          </cell>
          <cell r="G15">
            <v>130</v>
          </cell>
          <cell r="H15">
            <v>0</v>
          </cell>
          <cell r="I15">
            <v>2</v>
          </cell>
          <cell r="K15">
            <v>269</v>
          </cell>
          <cell r="L15">
            <v>0</v>
          </cell>
          <cell r="M15">
            <v>19</v>
          </cell>
          <cell r="N15">
            <v>56</v>
          </cell>
          <cell r="O15">
            <v>14</v>
          </cell>
        </row>
        <row r="16">
          <cell r="C16">
            <v>45</v>
          </cell>
          <cell r="D16">
            <v>0</v>
          </cell>
          <cell r="E16">
            <v>7</v>
          </cell>
          <cell r="G16">
            <v>378</v>
          </cell>
          <cell r="H16">
            <v>0</v>
          </cell>
          <cell r="I16">
            <v>11</v>
          </cell>
          <cell r="K16">
            <v>295</v>
          </cell>
          <cell r="L16">
            <v>0</v>
          </cell>
          <cell r="M16">
            <v>18</v>
          </cell>
          <cell r="N16">
            <v>8</v>
          </cell>
          <cell r="O16">
            <v>16</v>
          </cell>
        </row>
        <row r="17">
          <cell r="C17">
            <v>66</v>
          </cell>
          <cell r="D17">
            <v>0</v>
          </cell>
          <cell r="E17">
            <v>6</v>
          </cell>
          <cell r="G17">
            <v>1801</v>
          </cell>
          <cell r="H17">
            <v>1</v>
          </cell>
          <cell r="I17">
            <v>28</v>
          </cell>
          <cell r="K17">
            <v>539</v>
          </cell>
          <cell r="L17">
            <v>0</v>
          </cell>
          <cell r="M17">
            <v>60</v>
          </cell>
          <cell r="N17">
            <v>453</v>
          </cell>
          <cell r="O17">
            <v>8</v>
          </cell>
        </row>
        <row r="18">
          <cell r="C18">
            <v>54</v>
          </cell>
          <cell r="D18">
            <v>0</v>
          </cell>
          <cell r="E18">
            <v>6</v>
          </cell>
          <cell r="G18">
            <v>2394</v>
          </cell>
          <cell r="H18">
            <v>0</v>
          </cell>
          <cell r="I18">
            <v>25</v>
          </cell>
          <cell r="K18">
            <v>455</v>
          </cell>
          <cell r="L18">
            <v>0</v>
          </cell>
          <cell r="M18">
            <v>59</v>
          </cell>
          <cell r="N18">
            <v>180</v>
          </cell>
          <cell r="O18">
            <v>16</v>
          </cell>
        </row>
        <row r="19">
          <cell r="C19">
            <v>42</v>
          </cell>
          <cell r="D19">
            <v>0</v>
          </cell>
          <cell r="E19">
            <v>6</v>
          </cell>
          <cell r="G19">
            <v>2007</v>
          </cell>
          <cell r="H19">
            <v>0</v>
          </cell>
          <cell r="I19">
            <v>15</v>
          </cell>
          <cell r="K19">
            <v>537</v>
          </cell>
          <cell r="L19">
            <v>0</v>
          </cell>
          <cell r="M19">
            <v>40</v>
          </cell>
          <cell r="N19">
            <v>517</v>
          </cell>
          <cell r="O19">
            <v>5</v>
          </cell>
        </row>
        <row r="20">
          <cell r="C20">
            <v>48</v>
          </cell>
          <cell r="D20">
            <v>0</v>
          </cell>
          <cell r="E20">
            <v>4</v>
          </cell>
          <cell r="G20">
            <v>1100</v>
          </cell>
          <cell r="H20">
            <v>0</v>
          </cell>
          <cell r="I20">
            <v>35</v>
          </cell>
          <cell r="K20">
            <v>552</v>
          </cell>
          <cell r="L20">
            <v>0</v>
          </cell>
          <cell r="M20">
            <v>38</v>
          </cell>
          <cell r="N20">
            <v>158</v>
          </cell>
          <cell r="O20">
            <v>5</v>
          </cell>
        </row>
        <row r="21">
          <cell r="C21">
            <v>50</v>
          </cell>
          <cell r="D21">
            <v>0</v>
          </cell>
          <cell r="E21">
            <v>9</v>
          </cell>
          <cell r="G21">
            <v>961</v>
          </cell>
          <cell r="H21">
            <v>0</v>
          </cell>
          <cell r="I21">
            <v>27</v>
          </cell>
          <cell r="K21">
            <v>316</v>
          </cell>
          <cell r="L21">
            <v>0</v>
          </cell>
          <cell r="M21">
            <v>14</v>
          </cell>
          <cell r="N21">
            <v>69</v>
          </cell>
          <cell r="O21">
            <v>16</v>
          </cell>
        </row>
        <row r="22">
          <cell r="C22">
            <v>29</v>
          </cell>
          <cell r="D22">
            <v>0</v>
          </cell>
          <cell r="E22">
            <v>3</v>
          </cell>
          <cell r="G22">
            <v>747</v>
          </cell>
          <cell r="H22">
            <v>0</v>
          </cell>
          <cell r="I22">
            <v>14</v>
          </cell>
          <cell r="K22">
            <v>230</v>
          </cell>
          <cell r="L22">
            <v>0</v>
          </cell>
          <cell r="M22">
            <v>38</v>
          </cell>
          <cell r="N22">
            <v>96</v>
          </cell>
          <cell r="O22">
            <v>13</v>
          </cell>
        </row>
        <row r="23">
          <cell r="C23">
            <v>54</v>
          </cell>
          <cell r="D23">
            <v>0</v>
          </cell>
          <cell r="E23">
            <v>6</v>
          </cell>
          <cell r="G23">
            <v>550</v>
          </cell>
          <cell r="H23">
            <v>0</v>
          </cell>
          <cell r="I23">
            <v>18</v>
          </cell>
          <cell r="K23">
            <v>434</v>
          </cell>
          <cell r="L23">
            <v>0</v>
          </cell>
          <cell r="M23">
            <v>47</v>
          </cell>
          <cell r="N23">
            <v>34</v>
          </cell>
          <cell r="O23">
            <v>0</v>
          </cell>
        </row>
        <row r="24">
          <cell r="C24">
            <v>30</v>
          </cell>
          <cell r="D24">
            <v>0</v>
          </cell>
          <cell r="E24">
            <v>2</v>
          </cell>
          <cell r="G24">
            <v>185</v>
          </cell>
          <cell r="H24">
            <v>0</v>
          </cell>
          <cell r="I24">
            <v>8</v>
          </cell>
          <cell r="K24">
            <v>108</v>
          </cell>
          <cell r="L24">
            <v>0</v>
          </cell>
          <cell r="M24">
            <v>7</v>
          </cell>
          <cell r="N24">
            <v>23</v>
          </cell>
          <cell r="O24">
            <v>5</v>
          </cell>
        </row>
        <row r="25">
          <cell r="C25">
            <v>92</v>
          </cell>
          <cell r="D25">
            <v>0</v>
          </cell>
          <cell r="E25">
            <v>6</v>
          </cell>
          <cell r="G25">
            <v>598</v>
          </cell>
          <cell r="H25">
            <v>0</v>
          </cell>
          <cell r="I25">
            <v>14</v>
          </cell>
          <cell r="K25">
            <v>463</v>
          </cell>
          <cell r="L25">
            <v>0</v>
          </cell>
          <cell r="M25">
            <v>42</v>
          </cell>
          <cell r="N25">
            <v>122</v>
          </cell>
          <cell r="O25">
            <v>9</v>
          </cell>
        </row>
        <row r="26">
          <cell r="C26">
            <v>66</v>
          </cell>
          <cell r="D26">
            <v>0</v>
          </cell>
          <cell r="E26">
            <v>6</v>
          </cell>
          <cell r="G26">
            <v>426</v>
          </cell>
          <cell r="H26">
            <v>0</v>
          </cell>
          <cell r="I26">
            <v>5</v>
          </cell>
          <cell r="K26">
            <v>330</v>
          </cell>
          <cell r="L26">
            <v>0</v>
          </cell>
          <cell r="M26">
            <v>68</v>
          </cell>
          <cell r="N26">
            <v>37</v>
          </cell>
          <cell r="O26">
            <v>11</v>
          </cell>
        </row>
        <row r="27">
          <cell r="C27">
            <v>65</v>
          </cell>
          <cell r="D27">
            <v>0</v>
          </cell>
          <cell r="E27">
            <v>2</v>
          </cell>
          <cell r="G27">
            <v>533</v>
          </cell>
          <cell r="H27">
            <v>0</v>
          </cell>
          <cell r="I27">
            <v>13</v>
          </cell>
          <cell r="K27">
            <v>286</v>
          </cell>
          <cell r="L27">
            <v>0</v>
          </cell>
          <cell r="M27">
            <v>57</v>
          </cell>
          <cell r="N27">
            <v>118</v>
          </cell>
          <cell r="O27">
            <v>9</v>
          </cell>
        </row>
        <row r="28">
          <cell r="C28">
            <v>40</v>
          </cell>
          <cell r="D28">
            <v>0</v>
          </cell>
          <cell r="E28">
            <v>4</v>
          </cell>
          <cell r="G28">
            <v>218</v>
          </cell>
          <cell r="H28">
            <v>0</v>
          </cell>
          <cell r="I28">
            <v>4</v>
          </cell>
          <cell r="K28">
            <v>417</v>
          </cell>
          <cell r="L28">
            <v>0</v>
          </cell>
          <cell r="M28">
            <v>20</v>
          </cell>
          <cell r="N28">
            <v>28</v>
          </cell>
          <cell r="O28">
            <v>0</v>
          </cell>
        </row>
        <row r="29">
          <cell r="C29">
            <v>34</v>
          </cell>
          <cell r="D29">
            <v>0</v>
          </cell>
          <cell r="E29">
            <v>3</v>
          </cell>
          <cell r="G29">
            <v>371</v>
          </cell>
          <cell r="H29">
            <v>0</v>
          </cell>
          <cell r="I29">
            <v>2</v>
          </cell>
          <cell r="K29">
            <v>133</v>
          </cell>
          <cell r="L29">
            <v>0</v>
          </cell>
          <cell r="M29">
            <v>28</v>
          </cell>
          <cell r="N29">
            <v>54</v>
          </cell>
          <cell r="O29">
            <v>2</v>
          </cell>
        </row>
        <row r="30">
          <cell r="C30">
            <v>71</v>
          </cell>
          <cell r="D30">
            <v>0</v>
          </cell>
          <cell r="E30">
            <v>12</v>
          </cell>
          <cell r="G30">
            <v>742</v>
          </cell>
          <cell r="H30">
            <v>0</v>
          </cell>
          <cell r="I30">
            <v>6</v>
          </cell>
          <cell r="K30">
            <v>373</v>
          </cell>
          <cell r="L30">
            <v>0</v>
          </cell>
          <cell r="M30">
            <v>42</v>
          </cell>
          <cell r="N30">
            <v>29</v>
          </cell>
          <cell r="O30">
            <v>18</v>
          </cell>
        </row>
        <row r="31">
          <cell r="C31">
            <v>55</v>
          </cell>
          <cell r="D31">
            <v>0</v>
          </cell>
          <cell r="E31">
            <v>6</v>
          </cell>
          <cell r="G31">
            <v>567</v>
          </cell>
          <cell r="H31">
            <v>0</v>
          </cell>
          <cell r="I31">
            <v>13</v>
          </cell>
          <cell r="K31">
            <v>265</v>
          </cell>
          <cell r="L31">
            <v>0</v>
          </cell>
          <cell r="M31">
            <v>35</v>
          </cell>
          <cell r="N31">
            <v>97</v>
          </cell>
          <cell r="O31">
            <v>10</v>
          </cell>
        </row>
        <row r="32">
          <cell r="C32">
            <v>38</v>
          </cell>
          <cell r="D32">
            <v>0</v>
          </cell>
          <cell r="E32">
            <v>3</v>
          </cell>
          <cell r="G32">
            <v>590</v>
          </cell>
          <cell r="H32">
            <v>0</v>
          </cell>
          <cell r="I32">
            <v>16</v>
          </cell>
          <cell r="K32">
            <v>287</v>
          </cell>
          <cell r="L32">
            <v>0</v>
          </cell>
          <cell r="M32">
            <v>14</v>
          </cell>
          <cell r="N32">
            <v>50</v>
          </cell>
          <cell r="O32">
            <v>7</v>
          </cell>
        </row>
        <row r="33">
          <cell r="C33">
            <v>38</v>
          </cell>
          <cell r="D33">
            <v>0</v>
          </cell>
          <cell r="E33">
            <v>5</v>
          </cell>
          <cell r="G33">
            <v>281</v>
          </cell>
          <cell r="H33">
            <v>0</v>
          </cell>
          <cell r="I33">
            <v>4</v>
          </cell>
          <cell r="K33">
            <v>198</v>
          </cell>
          <cell r="L33">
            <v>0</v>
          </cell>
          <cell r="M33">
            <v>16</v>
          </cell>
          <cell r="N33">
            <v>42</v>
          </cell>
          <cell r="O33">
            <v>6</v>
          </cell>
        </row>
        <row r="34">
          <cell r="C34">
            <v>55</v>
          </cell>
          <cell r="D34">
            <v>0</v>
          </cell>
          <cell r="E34">
            <v>6</v>
          </cell>
          <cell r="G34">
            <v>370</v>
          </cell>
          <cell r="H34">
            <v>0</v>
          </cell>
          <cell r="I34">
            <v>10</v>
          </cell>
          <cell r="K34">
            <v>360</v>
          </cell>
          <cell r="L34">
            <v>0</v>
          </cell>
          <cell r="M34">
            <v>10</v>
          </cell>
          <cell r="N34">
            <v>77</v>
          </cell>
          <cell r="O34">
            <v>5</v>
          </cell>
        </row>
        <row r="35">
          <cell r="C35">
            <v>86</v>
          </cell>
          <cell r="D35">
            <v>0</v>
          </cell>
          <cell r="E35">
            <v>14</v>
          </cell>
          <cell r="G35">
            <v>2585</v>
          </cell>
          <cell r="H35">
            <v>0</v>
          </cell>
          <cell r="I35">
            <v>35</v>
          </cell>
          <cell r="K35">
            <v>644</v>
          </cell>
          <cell r="L35">
            <v>2</v>
          </cell>
          <cell r="M35">
            <v>44</v>
          </cell>
          <cell r="N35">
            <v>70</v>
          </cell>
          <cell r="O35">
            <v>16</v>
          </cell>
        </row>
        <row r="36">
          <cell r="C36">
            <v>36</v>
          </cell>
          <cell r="D36">
            <v>0</v>
          </cell>
          <cell r="E36">
            <v>6</v>
          </cell>
          <cell r="G36">
            <v>457</v>
          </cell>
          <cell r="H36">
            <v>0</v>
          </cell>
          <cell r="I36">
            <v>5</v>
          </cell>
          <cell r="K36">
            <v>187</v>
          </cell>
          <cell r="L36">
            <v>0</v>
          </cell>
          <cell r="M36">
            <v>4</v>
          </cell>
          <cell r="N36">
            <v>26</v>
          </cell>
          <cell r="O36">
            <v>11</v>
          </cell>
        </row>
        <row r="37">
          <cell r="C37">
            <v>60</v>
          </cell>
          <cell r="D37">
            <v>0</v>
          </cell>
          <cell r="E37">
            <v>4</v>
          </cell>
          <cell r="G37">
            <v>1194</v>
          </cell>
          <cell r="H37">
            <v>0</v>
          </cell>
          <cell r="I37">
            <v>13</v>
          </cell>
          <cell r="K37">
            <v>282</v>
          </cell>
          <cell r="L37">
            <v>0</v>
          </cell>
          <cell r="M37">
            <v>44</v>
          </cell>
          <cell r="N37">
            <v>33</v>
          </cell>
          <cell r="O37">
            <v>9</v>
          </cell>
        </row>
        <row r="38">
          <cell r="C38">
            <v>33</v>
          </cell>
          <cell r="D38">
            <v>0</v>
          </cell>
          <cell r="E38">
            <v>5</v>
          </cell>
          <cell r="G38">
            <v>368</v>
          </cell>
          <cell r="H38">
            <v>0</v>
          </cell>
          <cell r="I38">
            <v>5</v>
          </cell>
          <cell r="K38">
            <v>356</v>
          </cell>
          <cell r="L38">
            <v>0</v>
          </cell>
          <cell r="M38">
            <v>11</v>
          </cell>
          <cell r="N38">
            <v>13</v>
          </cell>
          <cell r="O38">
            <v>5</v>
          </cell>
        </row>
        <row r="39">
          <cell r="C39">
            <v>31</v>
          </cell>
          <cell r="D39">
            <v>0</v>
          </cell>
          <cell r="E39">
            <v>5</v>
          </cell>
          <cell r="G39">
            <v>207</v>
          </cell>
          <cell r="H39">
            <v>0</v>
          </cell>
          <cell r="I39">
            <v>9</v>
          </cell>
          <cell r="K39">
            <v>173</v>
          </cell>
          <cell r="L39">
            <v>0</v>
          </cell>
          <cell r="M39">
            <v>52</v>
          </cell>
          <cell r="N39">
            <v>30</v>
          </cell>
          <cell r="O39">
            <v>4</v>
          </cell>
        </row>
        <row r="40">
          <cell r="C40">
            <v>32</v>
          </cell>
          <cell r="D40">
            <v>0</v>
          </cell>
          <cell r="E40">
            <v>1</v>
          </cell>
          <cell r="G40">
            <v>949</v>
          </cell>
          <cell r="H40">
            <v>0</v>
          </cell>
          <cell r="I40">
            <v>22</v>
          </cell>
          <cell r="K40">
            <v>300</v>
          </cell>
          <cell r="L40">
            <v>0</v>
          </cell>
          <cell r="M40">
            <v>32</v>
          </cell>
          <cell r="N40">
            <v>130</v>
          </cell>
          <cell r="O40">
            <v>8</v>
          </cell>
        </row>
        <row r="41">
          <cell r="C41">
            <v>27</v>
          </cell>
          <cell r="D41">
            <v>0</v>
          </cell>
          <cell r="E41">
            <v>2</v>
          </cell>
          <cell r="G41">
            <v>1049</v>
          </cell>
          <cell r="H41">
            <v>0</v>
          </cell>
          <cell r="I41">
            <v>9</v>
          </cell>
          <cell r="K41">
            <v>272</v>
          </cell>
          <cell r="L41">
            <v>0</v>
          </cell>
          <cell r="M41">
            <v>40</v>
          </cell>
          <cell r="N41">
            <v>109</v>
          </cell>
          <cell r="O41">
            <v>4</v>
          </cell>
        </row>
        <row r="42">
          <cell r="C42">
            <v>112</v>
          </cell>
          <cell r="D42">
            <v>0</v>
          </cell>
          <cell r="E42">
            <v>9</v>
          </cell>
          <cell r="G42">
            <v>801</v>
          </cell>
          <cell r="H42">
            <v>0</v>
          </cell>
          <cell r="I42">
            <v>6</v>
          </cell>
          <cell r="K42">
            <v>869</v>
          </cell>
          <cell r="L42">
            <v>0</v>
          </cell>
          <cell r="M42">
            <v>25</v>
          </cell>
          <cell r="N42">
            <v>72</v>
          </cell>
          <cell r="O42">
            <v>29</v>
          </cell>
        </row>
        <row r="43">
          <cell r="C43">
            <v>45</v>
          </cell>
          <cell r="D43">
            <v>0</v>
          </cell>
          <cell r="E43">
            <v>2</v>
          </cell>
          <cell r="G43">
            <v>520</v>
          </cell>
          <cell r="H43">
            <v>0</v>
          </cell>
          <cell r="I43">
            <v>14</v>
          </cell>
          <cell r="K43">
            <v>311</v>
          </cell>
          <cell r="L43">
            <v>0</v>
          </cell>
          <cell r="M43">
            <v>69</v>
          </cell>
          <cell r="N43">
            <v>165</v>
          </cell>
          <cell r="O43">
            <v>15</v>
          </cell>
        </row>
        <row r="44">
          <cell r="C44">
            <v>28</v>
          </cell>
          <cell r="D44">
            <v>0</v>
          </cell>
          <cell r="E44">
            <v>5</v>
          </cell>
          <cell r="G44">
            <v>678</v>
          </cell>
          <cell r="H44">
            <v>0</v>
          </cell>
          <cell r="I44">
            <v>18</v>
          </cell>
          <cell r="K44">
            <v>218</v>
          </cell>
          <cell r="L44">
            <v>0</v>
          </cell>
          <cell r="M44">
            <v>31</v>
          </cell>
          <cell r="N44">
            <v>109</v>
          </cell>
          <cell r="O44">
            <v>5</v>
          </cell>
        </row>
        <row r="45">
          <cell r="C45">
            <v>18</v>
          </cell>
          <cell r="D45">
            <v>0</v>
          </cell>
          <cell r="E45">
            <v>1</v>
          </cell>
          <cell r="G45">
            <v>191</v>
          </cell>
          <cell r="H45">
            <v>0</v>
          </cell>
          <cell r="I45">
            <v>7</v>
          </cell>
          <cell r="K45">
            <v>125</v>
          </cell>
          <cell r="L45">
            <v>0</v>
          </cell>
          <cell r="M45">
            <v>5</v>
          </cell>
          <cell r="N45">
            <v>17</v>
          </cell>
          <cell r="O45">
            <v>6</v>
          </cell>
        </row>
        <row r="46">
          <cell r="C46">
            <v>36</v>
          </cell>
          <cell r="D46">
            <v>0</v>
          </cell>
          <cell r="E46">
            <v>3</v>
          </cell>
          <cell r="G46">
            <v>172</v>
          </cell>
          <cell r="H46">
            <v>0</v>
          </cell>
          <cell r="I46">
            <v>2</v>
          </cell>
          <cell r="K46">
            <v>154</v>
          </cell>
          <cell r="L46">
            <v>0</v>
          </cell>
          <cell r="M46">
            <v>7</v>
          </cell>
          <cell r="N46">
            <v>12</v>
          </cell>
          <cell r="O46">
            <v>3</v>
          </cell>
        </row>
        <row r="47">
          <cell r="C47">
            <v>29</v>
          </cell>
          <cell r="D47">
            <v>0</v>
          </cell>
          <cell r="E47">
            <v>3</v>
          </cell>
          <cell r="G47">
            <v>425</v>
          </cell>
          <cell r="H47">
            <v>0</v>
          </cell>
          <cell r="I47">
            <v>10</v>
          </cell>
          <cell r="K47">
            <v>239</v>
          </cell>
          <cell r="L47">
            <v>0</v>
          </cell>
          <cell r="M47">
            <v>25</v>
          </cell>
          <cell r="N47">
            <v>18</v>
          </cell>
          <cell r="O47">
            <v>0</v>
          </cell>
        </row>
        <row r="48">
          <cell r="C48">
            <v>72</v>
          </cell>
          <cell r="D48">
            <v>0</v>
          </cell>
          <cell r="E48">
            <v>6</v>
          </cell>
          <cell r="G48">
            <v>845</v>
          </cell>
          <cell r="H48">
            <v>0</v>
          </cell>
          <cell r="I48">
            <v>20</v>
          </cell>
          <cell r="K48">
            <v>442</v>
          </cell>
          <cell r="L48">
            <v>3</v>
          </cell>
          <cell r="M48">
            <v>95</v>
          </cell>
          <cell r="N48">
            <v>54</v>
          </cell>
          <cell r="O48">
            <v>18</v>
          </cell>
        </row>
        <row r="49">
          <cell r="C49">
            <v>44</v>
          </cell>
          <cell r="D49">
            <v>0</v>
          </cell>
          <cell r="E49">
            <v>6</v>
          </cell>
          <cell r="G49">
            <v>400</v>
          </cell>
          <cell r="H49">
            <v>0</v>
          </cell>
          <cell r="I49">
            <v>6</v>
          </cell>
          <cell r="K49">
            <v>376</v>
          </cell>
          <cell r="L49">
            <v>0</v>
          </cell>
          <cell r="M49">
            <v>50</v>
          </cell>
          <cell r="N49">
            <v>106</v>
          </cell>
          <cell r="O49">
            <v>15</v>
          </cell>
        </row>
        <row r="50">
          <cell r="C50">
            <v>49</v>
          </cell>
          <cell r="D50">
            <v>0</v>
          </cell>
          <cell r="E50">
            <v>3</v>
          </cell>
          <cell r="G50">
            <v>341</v>
          </cell>
          <cell r="H50">
            <v>0</v>
          </cell>
          <cell r="I50">
            <v>5</v>
          </cell>
          <cell r="K50">
            <v>230</v>
          </cell>
          <cell r="L50">
            <v>0</v>
          </cell>
          <cell r="M50">
            <v>25</v>
          </cell>
          <cell r="N50">
            <v>41</v>
          </cell>
          <cell r="O50">
            <v>1</v>
          </cell>
        </row>
        <row r="51">
          <cell r="C51">
            <v>26</v>
          </cell>
          <cell r="D51">
            <v>0</v>
          </cell>
          <cell r="E51">
            <v>2</v>
          </cell>
          <cell r="G51">
            <v>1385</v>
          </cell>
          <cell r="H51">
            <v>0</v>
          </cell>
          <cell r="I51">
            <v>9</v>
          </cell>
          <cell r="K51">
            <v>177</v>
          </cell>
          <cell r="L51">
            <v>1</v>
          </cell>
          <cell r="M51">
            <v>20</v>
          </cell>
          <cell r="N51">
            <v>38</v>
          </cell>
          <cell r="O51">
            <v>6</v>
          </cell>
        </row>
        <row r="52">
          <cell r="C52">
            <v>61</v>
          </cell>
          <cell r="D52">
            <v>0</v>
          </cell>
          <cell r="E52">
            <v>8</v>
          </cell>
          <cell r="G52">
            <v>628</v>
          </cell>
          <cell r="H52">
            <v>0</v>
          </cell>
          <cell r="I52">
            <v>16</v>
          </cell>
          <cell r="K52">
            <v>357</v>
          </cell>
          <cell r="L52">
            <v>1</v>
          </cell>
          <cell r="M52">
            <v>66</v>
          </cell>
          <cell r="N52">
            <v>60</v>
          </cell>
          <cell r="O52">
            <v>5</v>
          </cell>
        </row>
        <row r="53">
          <cell r="C53">
            <v>61</v>
          </cell>
          <cell r="D53">
            <v>0</v>
          </cell>
          <cell r="E53">
            <v>9</v>
          </cell>
          <cell r="G53">
            <v>581</v>
          </cell>
          <cell r="H53">
            <v>0</v>
          </cell>
          <cell r="I53">
            <v>4</v>
          </cell>
          <cell r="K53">
            <v>611</v>
          </cell>
          <cell r="L53">
            <v>0</v>
          </cell>
          <cell r="M53">
            <v>18</v>
          </cell>
          <cell r="N53">
            <v>34</v>
          </cell>
          <cell r="O53">
            <v>3</v>
          </cell>
        </row>
        <row r="54">
          <cell r="C54">
            <v>64</v>
          </cell>
          <cell r="D54">
            <v>0</v>
          </cell>
          <cell r="E54">
            <v>6</v>
          </cell>
          <cell r="G54">
            <v>1642</v>
          </cell>
          <cell r="H54">
            <v>0</v>
          </cell>
          <cell r="I54">
            <v>30</v>
          </cell>
          <cell r="K54">
            <v>1071</v>
          </cell>
          <cell r="L54">
            <v>0</v>
          </cell>
          <cell r="M54">
            <v>7</v>
          </cell>
          <cell r="N54">
            <v>89</v>
          </cell>
          <cell r="O54">
            <v>0</v>
          </cell>
        </row>
        <row r="55">
          <cell r="C55">
            <v>67</v>
          </cell>
          <cell r="D55">
            <v>0</v>
          </cell>
          <cell r="E55">
            <v>9</v>
          </cell>
          <cell r="G55">
            <v>2937</v>
          </cell>
          <cell r="H55">
            <v>0</v>
          </cell>
          <cell r="I55">
            <v>21</v>
          </cell>
          <cell r="K55">
            <v>891</v>
          </cell>
          <cell r="L55">
            <v>0</v>
          </cell>
          <cell r="M55">
            <v>4</v>
          </cell>
          <cell r="N55">
            <v>47</v>
          </cell>
          <cell r="O55">
            <v>5</v>
          </cell>
        </row>
        <row r="56">
          <cell r="C56">
            <v>45</v>
          </cell>
          <cell r="D56">
            <v>0</v>
          </cell>
          <cell r="E56">
            <v>6</v>
          </cell>
          <cell r="G56">
            <v>1751</v>
          </cell>
          <cell r="H56">
            <v>0</v>
          </cell>
          <cell r="I56">
            <v>25</v>
          </cell>
          <cell r="K56">
            <v>575</v>
          </cell>
          <cell r="L56">
            <v>0</v>
          </cell>
          <cell r="M56">
            <v>44</v>
          </cell>
          <cell r="N56">
            <v>93</v>
          </cell>
          <cell r="O56">
            <v>7</v>
          </cell>
        </row>
        <row r="57">
          <cell r="C57">
            <v>47</v>
          </cell>
          <cell r="D57">
            <v>0</v>
          </cell>
          <cell r="E57">
            <v>3</v>
          </cell>
          <cell r="G57">
            <v>2010</v>
          </cell>
          <cell r="H57">
            <v>0</v>
          </cell>
          <cell r="I57">
            <v>16</v>
          </cell>
          <cell r="K57">
            <v>758</v>
          </cell>
          <cell r="L57">
            <v>0</v>
          </cell>
          <cell r="M57">
            <v>59</v>
          </cell>
          <cell r="N57">
            <v>151</v>
          </cell>
          <cell r="O57">
            <v>8</v>
          </cell>
        </row>
        <row r="58">
          <cell r="C58">
            <v>30</v>
          </cell>
          <cell r="D58">
            <v>0</v>
          </cell>
          <cell r="E58">
            <v>0</v>
          </cell>
          <cell r="G58">
            <v>1936</v>
          </cell>
          <cell r="H58">
            <v>0</v>
          </cell>
          <cell r="I58">
            <v>23</v>
          </cell>
          <cell r="K58">
            <v>655</v>
          </cell>
          <cell r="L58">
            <v>0</v>
          </cell>
          <cell r="M58">
            <v>85</v>
          </cell>
          <cell r="N58">
            <v>209</v>
          </cell>
          <cell r="O58">
            <v>17</v>
          </cell>
        </row>
        <row r="59">
          <cell r="C59">
            <v>66</v>
          </cell>
          <cell r="D59">
            <v>0</v>
          </cell>
          <cell r="E59">
            <v>4</v>
          </cell>
          <cell r="G59">
            <v>1765</v>
          </cell>
          <cell r="H59">
            <v>0</v>
          </cell>
          <cell r="I59">
            <v>19</v>
          </cell>
          <cell r="K59">
            <v>514</v>
          </cell>
          <cell r="L59">
            <v>0</v>
          </cell>
          <cell r="M59">
            <v>46</v>
          </cell>
          <cell r="N59">
            <v>105</v>
          </cell>
          <cell r="O59">
            <v>3</v>
          </cell>
        </row>
        <row r="60">
          <cell r="C60">
            <v>52</v>
          </cell>
          <cell r="D60">
            <v>0</v>
          </cell>
          <cell r="E60">
            <v>9</v>
          </cell>
          <cell r="G60">
            <v>1839</v>
          </cell>
          <cell r="H60">
            <v>0</v>
          </cell>
          <cell r="I60">
            <v>28</v>
          </cell>
          <cell r="K60">
            <v>492</v>
          </cell>
          <cell r="L60">
            <v>0</v>
          </cell>
          <cell r="M60">
            <v>42</v>
          </cell>
          <cell r="N60">
            <v>64</v>
          </cell>
          <cell r="O60">
            <v>0</v>
          </cell>
        </row>
        <row r="61">
          <cell r="C61">
            <v>108</v>
          </cell>
          <cell r="D61">
            <v>0</v>
          </cell>
          <cell r="E61">
            <v>13</v>
          </cell>
          <cell r="G61">
            <v>2292</v>
          </cell>
          <cell r="H61">
            <v>0</v>
          </cell>
          <cell r="I61">
            <v>31</v>
          </cell>
          <cell r="K61">
            <v>538</v>
          </cell>
          <cell r="L61">
            <v>0</v>
          </cell>
          <cell r="M61">
            <v>21</v>
          </cell>
          <cell r="N61">
            <v>169</v>
          </cell>
          <cell r="O61">
            <v>9</v>
          </cell>
        </row>
        <row r="62">
          <cell r="C62">
            <v>100</v>
          </cell>
          <cell r="D62">
            <v>0</v>
          </cell>
          <cell r="E62">
            <v>9</v>
          </cell>
          <cell r="G62">
            <v>1285</v>
          </cell>
          <cell r="H62">
            <v>0</v>
          </cell>
          <cell r="I62">
            <v>13</v>
          </cell>
          <cell r="K62">
            <v>655</v>
          </cell>
          <cell r="L62">
            <v>0</v>
          </cell>
          <cell r="M62">
            <v>21</v>
          </cell>
          <cell r="N62">
            <v>54</v>
          </cell>
          <cell r="O62">
            <v>12</v>
          </cell>
        </row>
        <row r="63">
          <cell r="C63">
            <v>49</v>
          </cell>
          <cell r="D63">
            <v>0</v>
          </cell>
          <cell r="E63">
            <v>3</v>
          </cell>
          <cell r="G63">
            <v>1054</v>
          </cell>
          <cell r="H63">
            <v>0</v>
          </cell>
          <cell r="I63">
            <v>18</v>
          </cell>
          <cell r="K63">
            <v>447</v>
          </cell>
          <cell r="L63">
            <v>0</v>
          </cell>
          <cell r="M63">
            <v>36</v>
          </cell>
          <cell r="N63">
            <v>94</v>
          </cell>
          <cell r="O63">
            <v>4</v>
          </cell>
        </row>
        <row r="64">
          <cell r="C64">
            <v>52</v>
          </cell>
          <cell r="D64">
            <v>0</v>
          </cell>
          <cell r="E64">
            <v>2</v>
          </cell>
          <cell r="G64">
            <v>1118</v>
          </cell>
          <cell r="H64">
            <v>0</v>
          </cell>
          <cell r="I64">
            <v>20</v>
          </cell>
          <cell r="K64">
            <v>683</v>
          </cell>
          <cell r="L64">
            <v>0</v>
          </cell>
          <cell r="M64">
            <v>18</v>
          </cell>
          <cell r="N64">
            <v>156</v>
          </cell>
          <cell r="O64">
            <v>22</v>
          </cell>
        </row>
        <row r="65">
          <cell r="C65">
            <v>42</v>
          </cell>
          <cell r="D65">
            <v>0</v>
          </cell>
          <cell r="E65">
            <v>2</v>
          </cell>
          <cell r="G65">
            <v>1389</v>
          </cell>
          <cell r="H65">
            <v>0</v>
          </cell>
          <cell r="I65">
            <v>14</v>
          </cell>
          <cell r="K65">
            <v>718</v>
          </cell>
          <cell r="L65">
            <v>0</v>
          </cell>
          <cell r="M65">
            <v>52</v>
          </cell>
          <cell r="N65">
            <v>123</v>
          </cell>
          <cell r="O65">
            <v>0</v>
          </cell>
        </row>
        <row r="66">
          <cell r="C66">
            <v>36</v>
          </cell>
          <cell r="D66">
            <v>0</v>
          </cell>
          <cell r="E66">
            <v>2</v>
          </cell>
          <cell r="G66">
            <v>3361</v>
          </cell>
          <cell r="H66">
            <v>0</v>
          </cell>
          <cell r="I66">
            <v>9</v>
          </cell>
          <cell r="K66">
            <v>643</v>
          </cell>
          <cell r="L66">
            <v>0</v>
          </cell>
          <cell r="M66">
            <v>43</v>
          </cell>
          <cell r="N66">
            <v>79</v>
          </cell>
          <cell r="O66">
            <v>0</v>
          </cell>
        </row>
        <row r="67">
          <cell r="C67">
            <v>73</v>
          </cell>
          <cell r="D67">
            <v>0</v>
          </cell>
          <cell r="E67">
            <v>3</v>
          </cell>
          <cell r="G67">
            <v>1339</v>
          </cell>
          <cell r="H67">
            <v>0</v>
          </cell>
          <cell r="I67">
            <v>13</v>
          </cell>
          <cell r="K67">
            <v>872</v>
          </cell>
          <cell r="L67">
            <v>0</v>
          </cell>
          <cell r="M67">
            <v>82</v>
          </cell>
          <cell r="N67">
            <v>93</v>
          </cell>
          <cell r="O67">
            <v>5</v>
          </cell>
        </row>
        <row r="68">
          <cell r="C68">
            <v>47</v>
          </cell>
          <cell r="D68">
            <v>0</v>
          </cell>
          <cell r="E68">
            <v>2</v>
          </cell>
          <cell r="G68">
            <v>1333</v>
          </cell>
          <cell r="H68">
            <v>0</v>
          </cell>
          <cell r="I68">
            <v>17</v>
          </cell>
          <cell r="K68">
            <v>568</v>
          </cell>
          <cell r="L68">
            <v>0</v>
          </cell>
          <cell r="M68">
            <v>47</v>
          </cell>
          <cell r="N68">
            <v>46</v>
          </cell>
          <cell r="O68">
            <v>8</v>
          </cell>
        </row>
        <row r="69">
          <cell r="C69">
            <v>33</v>
          </cell>
          <cell r="D69">
            <v>0</v>
          </cell>
          <cell r="E69">
            <v>5</v>
          </cell>
          <cell r="G69">
            <v>3140</v>
          </cell>
          <cell r="H69">
            <v>0</v>
          </cell>
          <cell r="I69">
            <v>67</v>
          </cell>
          <cell r="K69">
            <v>941</v>
          </cell>
          <cell r="L69">
            <v>0</v>
          </cell>
          <cell r="M69">
            <v>69</v>
          </cell>
          <cell r="N69">
            <v>289</v>
          </cell>
          <cell r="O69">
            <v>0</v>
          </cell>
        </row>
        <row r="70">
          <cell r="C70">
            <v>60</v>
          </cell>
          <cell r="D70">
            <v>0</v>
          </cell>
          <cell r="E70">
            <v>6</v>
          </cell>
          <cell r="G70">
            <v>1539</v>
          </cell>
          <cell r="H70">
            <v>0</v>
          </cell>
          <cell r="I70">
            <v>14</v>
          </cell>
          <cell r="K70">
            <v>753</v>
          </cell>
          <cell r="L70">
            <v>0</v>
          </cell>
          <cell r="M70">
            <v>64</v>
          </cell>
          <cell r="N70">
            <v>301</v>
          </cell>
          <cell r="O70">
            <v>17</v>
          </cell>
        </row>
        <row r="71">
          <cell r="C71">
            <v>16</v>
          </cell>
          <cell r="D71">
            <v>0</v>
          </cell>
          <cell r="E71">
            <v>5</v>
          </cell>
          <cell r="G71">
            <v>1401</v>
          </cell>
          <cell r="H71">
            <v>0</v>
          </cell>
          <cell r="I71">
            <v>145</v>
          </cell>
          <cell r="K71">
            <v>546</v>
          </cell>
          <cell r="L71">
            <v>0</v>
          </cell>
          <cell r="M71">
            <v>49</v>
          </cell>
          <cell r="N71">
            <v>456</v>
          </cell>
          <cell r="O71">
            <v>10</v>
          </cell>
        </row>
        <row r="72">
          <cell r="C72">
            <v>50</v>
          </cell>
          <cell r="D72">
            <v>0</v>
          </cell>
          <cell r="E72">
            <v>4</v>
          </cell>
          <cell r="G72">
            <v>1403</v>
          </cell>
          <cell r="H72">
            <v>0</v>
          </cell>
          <cell r="I72">
            <v>27</v>
          </cell>
          <cell r="K72">
            <v>850</v>
          </cell>
          <cell r="L72">
            <v>0</v>
          </cell>
          <cell r="M72">
            <v>42</v>
          </cell>
          <cell r="N72">
            <v>49</v>
          </cell>
          <cell r="O72">
            <v>0</v>
          </cell>
        </row>
        <row r="73">
          <cell r="C73">
            <v>26</v>
          </cell>
          <cell r="D73">
            <v>0</v>
          </cell>
          <cell r="E73">
            <v>3</v>
          </cell>
          <cell r="G73">
            <v>2431</v>
          </cell>
          <cell r="H73">
            <v>0</v>
          </cell>
          <cell r="I73">
            <v>26</v>
          </cell>
          <cell r="K73">
            <v>879</v>
          </cell>
          <cell r="L73">
            <v>0</v>
          </cell>
          <cell r="M73">
            <v>105</v>
          </cell>
          <cell r="N73">
            <v>377</v>
          </cell>
          <cell r="O73">
            <v>32</v>
          </cell>
        </row>
        <row r="74">
          <cell r="C74">
            <v>45</v>
          </cell>
          <cell r="D74">
            <v>0</v>
          </cell>
          <cell r="E74">
            <v>2</v>
          </cell>
          <cell r="G74">
            <v>2807</v>
          </cell>
          <cell r="H74">
            <v>0</v>
          </cell>
          <cell r="I74">
            <v>65</v>
          </cell>
          <cell r="K74">
            <v>801</v>
          </cell>
          <cell r="L74">
            <v>0</v>
          </cell>
          <cell r="M74">
            <v>6</v>
          </cell>
          <cell r="N74">
            <v>382</v>
          </cell>
          <cell r="O74">
            <v>4</v>
          </cell>
        </row>
        <row r="75">
          <cell r="C75">
            <v>45</v>
          </cell>
          <cell r="D75">
            <v>0</v>
          </cell>
          <cell r="E75">
            <v>6</v>
          </cell>
          <cell r="G75">
            <v>466</v>
          </cell>
          <cell r="H75">
            <v>0</v>
          </cell>
          <cell r="I75">
            <v>27</v>
          </cell>
          <cell r="K75">
            <v>337</v>
          </cell>
          <cell r="L75">
            <v>0</v>
          </cell>
          <cell r="M75">
            <v>43</v>
          </cell>
          <cell r="N75">
            <v>56</v>
          </cell>
          <cell r="O75">
            <v>18</v>
          </cell>
        </row>
        <row r="76">
          <cell r="C76">
            <v>57</v>
          </cell>
          <cell r="D76">
            <v>0</v>
          </cell>
          <cell r="E76">
            <v>3</v>
          </cell>
          <cell r="G76">
            <v>1778</v>
          </cell>
          <cell r="H76">
            <v>0</v>
          </cell>
          <cell r="I76">
            <v>27</v>
          </cell>
          <cell r="K76">
            <v>499</v>
          </cell>
          <cell r="L76">
            <v>0</v>
          </cell>
          <cell r="M76">
            <v>80</v>
          </cell>
          <cell r="N76">
            <v>314</v>
          </cell>
          <cell r="O76">
            <v>3</v>
          </cell>
        </row>
        <row r="77">
          <cell r="C77">
            <v>36</v>
          </cell>
          <cell r="D77">
            <v>0</v>
          </cell>
          <cell r="E77">
            <v>3</v>
          </cell>
          <cell r="G77">
            <v>788</v>
          </cell>
          <cell r="H77">
            <v>0</v>
          </cell>
          <cell r="I77">
            <v>19</v>
          </cell>
          <cell r="K77">
            <v>273</v>
          </cell>
          <cell r="L77">
            <v>0</v>
          </cell>
          <cell r="M77">
            <v>19</v>
          </cell>
          <cell r="N77">
            <v>48</v>
          </cell>
          <cell r="O77">
            <v>3</v>
          </cell>
        </row>
        <row r="78">
          <cell r="C78">
            <v>50</v>
          </cell>
          <cell r="D78">
            <v>0</v>
          </cell>
          <cell r="E78">
            <v>2</v>
          </cell>
          <cell r="G78">
            <v>636</v>
          </cell>
          <cell r="H78">
            <v>0</v>
          </cell>
          <cell r="I78">
            <v>9</v>
          </cell>
          <cell r="K78">
            <v>208</v>
          </cell>
          <cell r="L78">
            <v>0</v>
          </cell>
          <cell r="M78">
            <v>41</v>
          </cell>
          <cell r="N78">
            <v>96</v>
          </cell>
          <cell r="O78">
            <v>3</v>
          </cell>
        </row>
        <row r="79">
          <cell r="C79">
            <v>73</v>
          </cell>
          <cell r="D79">
            <v>0</v>
          </cell>
          <cell r="E79">
            <v>12</v>
          </cell>
          <cell r="G79">
            <v>620</v>
          </cell>
          <cell r="H79">
            <v>0</v>
          </cell>
          <cell r="I79">
            <v>12</v>
          </cell>
          <cell r="K79">
            <v>827</v>
          </cell>
          <cell r="L79">
            <v>0</v>
          </cell>
          <cell r="M79">
            <v>15</v>
          </cell>
          <cell r="N79">
            <v>49</v>
          </cell>
          <cell r="O79">
            <v>8</v>
          </cell>
        </row>
        <row r="80">
          <cell r="C80">
            <v>36</v>
          </cell>
          <cell r="D80">
            <v>0</v>
          </cell>
          <cell r="E80">
            <v>4</v>
          </cell>
          <cell r="G80">
            <v>467</v>
          </cell>
          <cell r="H80">
            <v>0</v>
          </cell>
          <cell r="I80">
            <v>3</v>
          </cell>
          <cell r="K80">
            <v>218</v>
          </cell>
          <cell r="L80">
            <v>0</v>
          </cell>
          <cell r="M80">
            <v>26</v>
          </cell>
          <cell r="N80">
            <v>22</v>
          </cell>
          <cell r="O80">
            <v>10</v>
          </cell>
        </row>
        <row r="81">
          <cell r="C81">
            <v>55</v>
          </cell>
          <cell r="D81">
            <v>0</v>
          </cell>
          <cell r="E81">
            <v>6</v>
          </cell>
          <cell r="G81">
            <v>1898</v>
          </cell>
          <cell r="H81">
            <v>0</v>
          </cell>
          <cell r="I81">
            <v>36</v>
          </cell>
          <cell r="K81">
            <v>725</v>
          </cell>
          <cell r="L81">
            <v>2</v>
          </cell>
          <cell r="M81">
            <v>65</v>
          </cell>
          <cell r="N81">
            <v>125</v>
          </cell>
          <cell r="O81">
            <v>4</v>
          </cell>
        </row>
        <row r="82">
          <cell r="C82">
            <v>34</v>
          </cell>
          <cell r="D82">
            <v>0</v>
          </cell>
          <cell r="E82">
            <v>0</v>
          </cell>
          <cell r="G82">
            <v>914</v>
          </cell>
          <cell r="H82">
            <v>0</v>
          </cell>
          <cell r="I82">
            <v>23</v>
          </cell>
          <cell r="K82">
            <v>596</v>
          </cell>
          <cell r="L82">
            <v>0</v>
          </cell>
          <cell r="M82">
            <v>10</v>
          </cell>
          <cell r="N82">
            <v>74</v>
          </cell>
          <cell r="O82">
            <v>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workbookViewId="0">
      <selection activeCell="T8" sqref="T8"/>
    </sheetView>
  </sheetViews>
  <sheetFormatPr defaultRowHeight="15" x14ac:dyDescent="0.25"/>
  <cols>
    <col min="1" max="1" width="4.85546875" customWidth="1"/>
    <col min="2" max="2" width="30.140625" customWidth="1"/>
    <col min="3" max="3" width="7.85546875" style="60" customWidth="1"/>
    <col min="4" max="4" width="5.85546875" customWidth="1"/>
    <col min="5" max="5" width="6" customWidth="1"/>
    <col min="6" max="6" width="8.85546875" customWidth="1"/>
    <col min="7" max="7" width="6.85546875" customWidth="1"/>
    <col min="8" max="8" width="6.5703125" customWidth="1"/>
    <col min="9" max="9" width="6" customWidth="1"/>
    <col min="10" max="10" width="7.7109375" customWidth="1"/>
    <col min="11" max="11" width="6.28515625" customWidth="1"/>
    <col min="12" max="13" width="6.140625" customWidth="1"/>
    <col min="14" max="14" width="7.7109375" customWidth="1"/>
    <col min="15" max="15" width="4.42578125" customWidth="1"/>
    <col min="16" max="16" width="4.7109375" customWidth="1"/>
    <col min="17" max="18" width="6" customWidth="1"/>
    <col min="19" max="19" width="5.85546875" customWidth="1"/>
  </cols>
  <sheetData>
    <row r="1" spans="1:19" ht="20.25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ht="15.75" thickBot="1" x14ac:dyDescent="0.3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19" x14ac:dyDescent="0.25">
      <c r="A3" s="91" t="s">
        <v>2</v>
      </c>
      <c r="B3" s="94" t="s">
        <v>3</v>
      </c>
      <c r="C3" s="97" t="s">
        <v>4</v>
      </c>
      <c r="D3" s="100" t="s">
        <v>5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1"/>
      <c r="R3" s="104" t="s">
        <v>6</v>
      </c>
      <c r="S3" s="105"/>
    </row>
    <row r="4" spans="1:19" ht="15.75" thickBot="1" x14ac:dyDescent="0.3">
      <c r="A4" s="92"/>
      <c r="B4" s="95"/>
      <c r="C4" s="98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6"/>
      <c r="S4" s="107"/>
    </row>
    <row r="5" spans="1:19" ht="15.75" thickBot="1" x14ac:dyDescent="0.3">
      <c r="A5" s="92"/>
      <c r="B5" s="95"/>
      <c r="C5" s="98"/>
      <c r="D5" s="108" t="s">
        <v>7</v>
      </c>
      <c r="E5" s="109"/>
      <c r="F5" s="110" t="s">
        <v>8</v>
      </c>
      <c r="G5" s="109"/>
      <c r="H5" s="111" t="s">
        <v>9</v>
      </c>
      <c r="I5" s="112"/>
      <c r="J5" s="73" t="s">
        <v>10</v>
      </c>
      <c r="K5" s="86" t="s">
        <v>11</v>
      </c>
      <c r="L5" s="87"/>
      <c r="M5" s="88"/>
      <c r="N5" s="70" t="s">
        <v>12</v>
      </c>
      <c r="O5" s="113" t="s">
        <v>13</v>
      </c>
      <c r="P5" s="114"/>
      <c r="Q5" s="115"/>
      <c r="R5" s="119" t="s">
        <v>14</v>
      </c>
      <c r="S5" s="119" t="s">
        <v>15</v>
      </c>
    </row>
    <row r="6" spans="1:19" ht="15.75" thickBot="1" x14ac:dyDescent="0.3">
      <c r="A6" s="92"/>
      <c r="B6" s="95"/>
      <c r="C6" s="98"/>
      <c r="D6" s="73" t="s">
        <v>16</v>
      </c>
      <c r="E6" s="83" t="s">
        <v>17</v>
      </c>
      <c r="F6" s="73" t="s">
        <v>16</v>
      </c>
      <c r="G6" s="70" t="s">
        <v>17</v>
      </c>
      <c r="H6" s="73" t="s">
        <v>16</v>
      </c>
      <c r="I6" s="70" t="s">
        <v>17</v>
      </c>
      <c r="J6" s="74"/>
      <c r="K6" s="71" t="s">
        <v>7</v>
      </c>
      <c r="L6" s="71" t="s">
        <v>8</v>
      </c>
      <c r="M6" s="71" t="s">
        <v>18</v>
      </c>
      <c r="N6" s="71"/>
      <c r="O6" s="116"/>
      <c r="P6" s="117"/>
      <c r="Q6" s="118"/>
      <c r="R6" s="120"/>
      <c r="S6" s="120"/>
    </row>
    <row r="7" spans="1:19" x14ac:dyDescent="0.25">
      <c r="A7" s="92"/>
      <c r="B7" s="95"/>
      <c r="C7" s="98"/>
      <c r="D7" s="74"/>
      <c r="E7" s="84"/>
      <c r="F7" s="74"/>
      <c r="G7" s="71"/>
      <c r="H7" s="74"/>
      <c r="I7" s="71"/>
      <c r="J7" s="74"/>
      <c r="K7" s="71"/>
      <c r="L7" s="71"/>
      <c r="M7" s="71"/>
      <c r="N7" s="71"/>
      <c r="O7" s="73" t="s">
        <v>19</v>
      </c>
      <c r="P7" s="73" t="s">
        <v>20</v>
      </c>
      <c r="Q7" s="76" t="s">
        <v>21</v>
      </c>
      <c r="R7" s="120"/>
      <c r="S7" s="120"/>
    </row>
    <row r="8" spans="1:19" x14ac:dyDescent="0.25">
      <c r="A8" s="92"/>
      <c r="B8" s="95"/>
      <c r="C8" s="98"/>
      <c r="D8" s="74"/>
      <c r="E8" s="84"/>
      <c r="F8" s="74"/>
      <c r="G8" s="71"/>
      <c r="H8" s="74"/>
      <c r="I8" s="71"/>
      <c r="J8" s="74"/>
      <c r="K8" s="71"/>
      <c r="L8" s="71"/>
      <c r="M8" s="71"/>
      <c r="N8" s="71"/>
      <c r="O8" s="74"/>
      <c r="P8" s="74"/>
      <c r="Q8" s="77"/>
      <c r="R8" s="120"/>
      <c r="S8" s="120"/>
    </row>
    <row r="9" spans="1:19" ht="15.75" thickBot="1" x14ac:dyDescent="0.3">
      <c r="A9" s="93"/>
      <c r="B9" s="96"/>
      <c r="C9" s="99"/>
      <c r="D9" s="75"/>
      <c r="E9" s="85"/>
      <c r="F9" s="75"/>
      <c r="G9" s="72"/>
      <c r="H9" s="75"/>
      <c r="I9" s="72"/>
      <c r="J9" s="75"/>
      <c r="K9" s="72"/>
      <c r="L9" s="72"/>
      <c r="M9" s="72"/>
      <c r="N9" s="72"/>
      <c r="O9" s="75"/>
      <c r="P9" s="75"/>
      <c r="Q9" s="78"/>
      <c r="R9" s="121"/>
      <c r="S9" s="121"/>
    </row>
    <row r="10" spans="1:19" ht="15.75" thickBot="1" x14ac:dyDescent="0.3">
      <c r="A10" s="1">
        <v>1</v>
      </c>
      <c r="B10" s="2" t="s">
        <v>22</v>
      </c>
      <c r="C10" s="3" t="s">
        <v>23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4">
        <v>9</v>
      </c>
      <c r="J10" s="1">
        <v>10</v>
      </c>
      <c r="K10" s="4">
        <v>11</v>
      </c>
      <c r="L10" s="1">
        <v>12</v>
      </c>
      <c r="M10" s="1"/>
      <c r="N10" s="5">
        <v>13</v>
      </c>
      <c r="O10" s="1">
        <v>14</v>
      </c>
      <c r="P10" s="4">
        <v>15</v>
      </c>
      <c r="Q10" s="1">
        <v>16</v>
      </c>
      <c r="R10" s="4">
        <v>17</v>
      </c>
      <c r="S10" s="1">
        <v>18</v>
      </c>
    </row>
    <row r="11" spans="1:19" ht="15.75" thickBot="1" x14ac:dyDescent="0.3">
      <c r="A11" s="6">
        <v>1</v>
      </c>
      <c r="B11" s="7" t="s">
        <v>24</v>
      </c>
      <c r="C11" s="8">
        <v>5.12</v>
      </c>
      <c r="D11" s="9">
        <f>[1]ввод!C3</f>
        <v>34</v>
      </c>
      <c r="E11" s="10">
        <f t="shared" ref="E11:E16" si="0">D11/C11</f>
        <v>6.640625</v>
      </c>
      <c r="F11" s="11">
        <f>[1]ввод!G3</f>
        <v>140</v>
      </c>
      <c r="G11" s="10">
        <f t="shared" ref="G11:G16" si="1">F11/C11</f>
        <v>27.34375</v>
      </c>
      <c r="H11" s="12">
        <f>[1]ввод!K3</f>
        <v>200</v>
      </c>
      <c r="I11" s="10">
        <f t="shared" ref="I11:I16" si="2">H11/C11</f>
        <v>39.0625</v>
      </c>
      <c r="J11" s="10">
        <f t="shared" ref="J11:J74" si="3">E11+G11+I11</f>
        <v>73.046875</v>
      </c>
      <c r="K11" s="11">
        <f>[1]ввод!M3</f>
        <v>14</v>
      </c>
      <c r="L11" s="13">
        <f>[1]ввод!N3</f>
        <v>23</v>
      </c>
      <c r="M11" s="13">
        <f>[1]ввод!O3</f>
        <v>3</v>
      </c>
      <c r="N11" s="14">
        <f t="shared" ref="N11:N16" si="4">J11+K11/C11+L11/C11+M11/C11</f>
        <v>80.859375</v>
      </c>
      <c r="O11" s="9">
        <f>[1]ввод!D3</f>
        <v>0</v>
      </c>
      <c r="P11" s="12">
        <f>[1]ввод!H3</f>
        <v>0</v>
      </c>
      <c r="Q11" s="12">
        <f>[1]ввод!L3</f>
        <v>0</v>
      </c>
      <c r="R11" s="12">
        <f>[1]ввод!E3</f>
        <v>3</v>
      </c>
      <c r="S11" s="15">
        <f>[1]ввод!I3</f>
        <v>7</v>
      </c>
    </row>
    <row r="12" spans="1:19" ht="15.75" thickBot="1" x14ac:dyDescent="0.3">
      <c r="A12" s="16">
        <v>2</v>
      </c>
      <c r="B12" s="17" t="s">
        <v>25</v>
      </c>
      <c r="C12" s="8">
        <v>5.12</v>
      </c>
      <c r="D12" s="9">
        <f>[1]ввод!C4</f>
        <v>42</v>
      </c>
      <c r="E12" s="18">
        <f t="shared" si="0"/>
        <v>8.203125</v>
      </c>
      <c r="F12" s="11">
        <f>[1]ввод!G4</f>
        <v>196</v>
      </c>
      <c r="G12" s="18">
        <f t="shared" si="1"/>
        <v>38.28125</v>
      </c>
      <c r="H12" s="12">
        <f>[1]ввод!K4</f>
        <v>293</v>
      </c>
      <c r="I12" s="18">
        <f t="shared" si="2"/>
        <v>57.2265625</v>
      </c>
      <c r="J12" s="18">
        <f t="shared" si="3"/>
        <v>103.7109375</v>
      </c>
      <c r="K12" s="11">
        <f>[1]ввод!M4</f>
        <v>24</v>
      </c>
      <c r="L12" s="13">
        <f>[1]ввод!N4</f>
        <v>30</v>
      </c>
      <c r="M12" s="13">
        <f>[1]ввод!O4</f>
        <v>3</v>
      </c>
      <c r="N12" s="19">
        <f t="shared" si="4"/>
        <v>114.84375</v>
      </c>
      <c r="O12" s="9">
        <f>[1]ввод!D4</f>
        <v>0</v>
      </c>
      <c r="P12" s="12">
        <f>[1]ввод!H4</f>
        <v>0</v>
      </c>
      <c r="Q12" s="12">
        <f>[1]ввод!L4</f>
        <v>0</v>
      </c>
      <c r="R12" s="12">
        <f>[1]ввод!E4</f>
        <v>7</v>
      </c>
      <c r="S12" s="15">
        <f>[1]ввод!I4</f>
        <v>7</v>
      </c>
    </row>
    <row r="13" spans="1:19" ht="15.75" thickBot="1" x14ac:dyDescent="0.3">
      <c r="A13" s="16">
        <v>3</v>
      </c>
      <c r="B13" s="17" t="s">
        <v>26</v>
      </c>
      <c r="C13" s="8">
        <v>5.12</v>
      </c>
      <c r="D13" s="9">
        <f>[1]ввод!C5</f>
        <v>45</v>
      </c>
      <c r="E13" s="18">
        <f t="shared" si="0"/>
        <v>8.7890625</v>
      </c>
      <c r="F13" s="11">
        <f>[1]ввод!G5</f>
        <v>502</v>
      </c>
      <c r="G13" s="18">
        <f t="shared" si="1"/>
        <v>98.046875</v>
      </c>
      <c r="H13" s="12">
        <f>[1]ввод!K5</f>
        <v>404</v>
      </c>
      <c r="I13" s="18">
        <f t="shared" si="2"/>
        <v>78.90625</v>
      </c>
      <c r="J13" s="18">
        <f t="shared" si="3"/>
        <v>185.7421875</v>
      </c>
      <c r="K13" s="11">
        <f>[1]ввод!M5</f>
        <v>47</v>
      </c>
      <c r="L13" s="13">
        <f>[1]ввод!N5</f>
        <v>70</v>
      </c>
      <c r="M13" s="13">
        <f>[1]ввод!O5</f>
        <v>22</v>
      </c>
      <c r="N13" s="19">
        <f t="shared" si="4"/>
        <v>212.890625</v>
      </c>
      <c r="O13" s="9">
        <f>[1]ввод!D5</f>
        <v>0</v>
      </c>
      <c r="P13" s="12">
        <f>[1]ввод!H5</f>
        <v>0</v>
      </c>
      <c r="Q13" s="12">
        <f>[1]ввод!L5</f>
        <v>0</v>
      </c>
      <c r="R13" s="12">
        <f>[1]ввод!E5</f>
        <v>1</v>
      </c>
      <c r="S13" s="15">
        <f>[1]ввод!I5</f>
        <v>10</v>
      </c>
    </row>
    <row r="14" spans="1:19" ht="15.75" thickBot="1" x14ac:dyDescent="0.3">
      <c r="A14" s="16">
        <v>4</v>
      </c>
      <c r="B14" s="17" t="s">
        <v>27</v>
      </c>
      <c r="C14" s="8">
        <v>5.12</v>
      </c>
      <c r="D14" s="9">
        <f>[1]ввод!C6</f>
        <v>20</v>
      </c>
      <c r="E14" s="18">
        <f t="shared" si="0"/>
        <v>3.90625</v>
      </c>
      <c r="F14" s="11">
        <f>[1]ввод!G6</f>
        <v>135</v>
      </c>
      <c r="G14" s="18">
        <f t="shared" si="1"/>
        <v>26.3671875</v>
      </c>
      <c r="H14" s="12">
        <f>[1]ввод!K6</f>
        <v>141</v>
      </c>
      <c r="I14" s="18">
        <f t="shared" si="2"/>
        <v>27.5390625</v>
      </c>
      <c r="J14" s="18">
        <f t="shared" si="3"/>
        <v>57.8125</v>
      </c>
      <c r="K14" s="11">
        <f>[1]ввод!M6</f>
        <v>19</v>
      </c>
      <c r="L14" s="13">
        <f>[1]ввод!N6</f>
        <v>17</v>
      </c>
      <c r="M14" s="13">
        <f>[1]ввод!O6</f>
        <v>1</v>
      </c>
      <c r="N14" s="19">
        <f t="shared" si="4"/>
        <v>65.0390625</v>
      </c>
      <c r="O14" s="9">
        <f>[1]ввод!D6</f>
        <v>0</v>
      </c>
      <c r="P14" s="12">
        <f>[1]ввод!H6</f>
        <v>0</v>
      </c>
      <c r="Q14" s="12">
        <f>[1]ввод!L6</f>
        <v>0</v>
      </c>
      <c r="R14" s="12">
        <f>[1]ввод!E6</f>
        <v>4</v>
      </c>
      <c r="S14" s="15">
        <f>[1]ввод!I6</f>
        <v>6</v>
      </c>
    </row>
    <row r="15" spans="1:19" ht="15.75" thickBot="1" x14ac:dyDescent="0.3">
      <c r="A15" s="16">
        <v>5</v>
      </c>
      <c r="B15" s="17" t="s">
        <v>28</v>
      </c>
      <c r="C15" s="8">
        <v>5.12</v>
      </c>
      <c r="D15" s="9">
        <f>[1]ввод!C7</f>
        <v>65</v>
      </c>
      <c r="E15" s="18">
        <f t="shared" si="0"/>
        <v>12.6953125</v>
      </c>
      <c r="F15" s="11">
        <f>[1]ввод!G7</f>
        <v>818</v>
      </c>
      <c r="G15" s="18">
        <f t="shared" si="1"/>
        <v>159.765625</v>
      </c>
      <c r="H15" s="12">
        <f>[1]ввод!K7</f>
        <v>308</v>
      </c>
      <c r="I15" s="18">
        <f t="shared" si="2"/>
        <v>60.15625</v>
      </c>
      <c r="J15" s="18">
        <f t="shared" si="3"/>
        <v>232.6171875</v>
      </c>
      <c r="K15" s="11">
        <f>[1]ввод!M7</f>
        <v>46</v>
      </c>
      <c r="L15" s="13">
        <f>[1]ввод!N7</f>
        <v>102</v>
      </c>
      <c r="M15" s="13">
        <f>[1]ввод!O7</f>
        <v>13</v>
      </c>
      <c r="N15" s="19">
        <f t="shared" si="4"/>
        <v>264.0625</v>
      </c>
      <c r="O15" s="9">
        <f>[1]ввод!D7</f>
        <v>0</v>
      </c>
      <c r="P15" s="12">
        <f>[1]ввод!H7</f>
        <v>0</v>
      </c>
      <c r="Q15" s="12">
        <f>[1]ввод!L7</f>
        <v>0</v>
      </c>
      <c r="R15" s="12">
        <f>[1]ввод!E7</f>
        <v>11</v>
      </c>
      <c r="S15" s="15">
        <f>[1]ввод!I7</f>
        <v>16</v>
      </c>
    </row>
    <row r="16" spans="1:19" ht="15.75" thickBot="1" x14ac:dyDescent="0.3">
      <c r="A16" s="20">
        <v>6</v>
      </c>
      <c r="B16" s="21" t="s">
        <v>28</v>
      </c>
      <c r="C16" s="8">
        <v>5.12</v>
      </c>
      <c r="D16" s="22">
        <f>[1]ввод!C8</f>
        <v>35</v>
      </c>
      <c r="E16" s="23">
        <f t="shared" si="0"/>
        <v>6.8359375</v>
      </c>
      <c r="F16" s="24">
        <f>[1]ввод!G8</f>
        <v>675</v>
      </c>
      <c r="G16" s="23">
        <f t="shared" si="1"/>
        <v>131.8359375</v>
      </c>
      <c r="H16" s="25">
        <f>[1]ввод!K8</f>
        <v>242</v>
      </c>
      <c r="I16" s="23">
        <f t="shared" si="2"/>
        <v>47.265625</v>
      </c>
      <c r="J16" s="23">
        <f t="shared" si="3"/>
        <v>185.9375</v>
      </c>
      <c r="K16" s="24">
        <f>[1]ввод!M8</f>
        <v>47</v>
      </c>
      <c r="L16" s="26">
        <f>[1]ввод!N8</f>
        <v>74</v>
      </c>
      <c r="M16" s="26">
        <f>[1]ввод!O8</f>
        <v>13</v>
      </c>
      <c r="N16" s="27">
        <f t="shared" si="4"/>
        <v>212.109375</v>
      </c>
      <c r="O16" s="22">
        <f>[1]ввод!D8</f>
        <v>0</v>
      </c>
      <c r="P16" s="25">
        <f>[1]ввод!H8</f>
        <v>0</v>
      </c>
      <c r="Q16" s="25">
        <f>[1]ввод!L8</f>
        <v>0</v>
      </c>
      <c r="R16" s="25">
        <f>[1]ввод!E8</f>
        <v>7</v>
      </c>
      <c r="S16" s="28">
        <f>[1]ввод!I8</f>
        <v>8</v>
      </c>
    </row>
    <row r="17" spans="1:19" ht="15.75" thickBot="1" x14ac:dyDescent="0.3">
      <c r="A17" s="79" t="s">
        <v>29</v>
      </c>
      <c r="B17" s="80"/>
      <c r="C17" s="8">
        <v>5.12</v>
      </c>
      <c r="D17" s="29">
        <f>D15+D16</f>
        <v>100</v>
      </c>
      <c r="E17" s="30">
        <f>D17/C17/COUNT(C15:C16)</f>
        <v>9.765625</v>
      </c>
      <c r="F17" s="31">
        <f>F15+F16</f>
        <v>1493</v>
      </c>
      <c r="G17" s="30">
        <f>F17/C17/COUNT(C15:C16)</f>
        <v>145.80078125</v>
      </c>
      <c r="H17" s="32">
        <f>H15+H16</f>
        <v>550</v>
      </c>
      <c r="I17" s="30">
        <f>H17/C17/COUNT(C15:C16)</f>
        <v>53.7109375</v>
      </c>
      <c r="J17" s="30">
        <f t="shared" si="3"/>
        <v>209.27734375</v>
      </c>
      <c r="K17" s="32">
        <f>K15+K16</f>
        <v>93</v>
      </c>
      <c r="L17" s="33">
        <f>L15+L16</f>
        <v>176</v>
      </c>
      <c r="M17" s="33">
        <f>M15+M16</f>
        <v>26</v>
      </c>
      <c r="N17" s="34">
        <f>J17+K17/C17/COUNT(C15:C16)+L17/C17/COUNT(C15:C16)+M17/C17/COUNT(C15:C16)</f>
        <v>238.0859375</v>
      </c>
      <c r="O17" s="29">
        <f>O15+O16</f>
        <v>0</v>
      </c>
      <c r="P17" s="32">
        <f>P15+P16</f>
        <v>0</v>
      </c>
      <c r="Q17" s="32">
        <f>Q15+Q16</f>
        <v>0</v>
      </c>
      <c r="R17" s="32">
        <f>R15+R16</f>
        <v>18</v>
      </c>
      <c r="S17" s="35">
        <f>S15+S16</f>
        <v>24</v>
      </c>
    </row>
    <row r="18" spans="1:19" ht="15.75" thickBot="1" x14ac:dyDescent="0.3">
      <c r="A18" s="6">
        <v>7</v>
      </c>
      <c r="B18" s="36" t="s">
        <v>30</v>
      </c>
      <c r="C18" s="8">
        <v>5.12</v>
      </c>
      <c r="D18" s="9">
        <f>[1]ввод!C9</f>
        <v>33</v>
      </c>
      <c r="E18" s="10">
        <f>D18/C18</f>
        <v>6.4453125</v>
      </c>
      <c r="F18" s="11">
        <f>[1]ввод!G9</f>
        <v>364</v>
      </c>
      <c r="G18" s="10">
        <f>F18/C18</f>
        <v>71.09375</v>
      </c>
      <c r="H18" s="12">
        <f>[1]ввод!K9</f>
        <v>134</v>
      </c>
      <c r="I18" s="10">
        <f>H18/C18</f>
        <v>26.171875</v>
      </c>
      <c r="J18" s="10">
        <f t="shared" si="3"/>
        <v>103.7109375</v>
      </c>
      <c r="K18" s="11">
        <f>[1]ввод!M9</f>
        <v>21</v>
      </c>
      <c r="L18" s="13">
        <f>[1]ввод!N9</f>
        <v>33</v>
      </c>
      <c r="M18" s="13">
        <f>[1]ввод!O9</f>
        <v>6</v>
      </c>
      <c r="N18" s="37">
        <f>J18+K18/C18+L18/C18+M18/C18</f>
        <v>115.4296875</v>
      </c>
      <c r="O18" s="9">
        <f>[1]ввод!D9</f>
        <v>0</v>
      </c>
      <c r="P18" s="12">
        <f>[1]ввод!H9</f>
        <v>0</v>
      </c>
      <c r="Q18" s="12">
        <f>[1]ввод!L9</f>
        <v>0</v>
      </c>
      <c r="R18" s="12">
        <f>[1]ввод!E9</f>
        <v>3</v>
      </c>
      <c r="S18" s="15">
        <f>[1]ввод!I9</f>
        <v>4</v>
      </c>
    </row>
    <row r="19" spans="1:19" ht="15.75" thickBot="1" x14ac:dyDescent="0.3">
      <c r="A19" s="16">
        <v>8</v>
      </c>
      <c r="B19" s="17" t="s">
        <v>31</v>
      </c>
      <c r="C19" s="8">
        <v>5.12</v>
      </c>
      <c r="D19" s="9">
        <f>[1]ввод!C10</f>
        <v>32</v>
      </c>
      <c r="E19" s="18">
        <f>D19/C19</f>
        <v>6.25</v>
      </c>
      <c r="F19" s="11">
        <f>[1]ввод!G10</f>
        <v>1541</v>
      </c>
      <c r="G19" s="18">
        <f>F19/C19</f>
        <v>300.9765625</v>
      </c>
      <c r="H19" s="12">
        <f>[1]ввод!K10</f>
        <v>341</v>
      </c>
      <c r="I19" s="18">
        <f>H19/C19</f>
        <v>66.6015625</v>
      </c>
      <c r="J19" s="18">
        <f t="shared" si="3"/>
        <v>373.828125</v>
      </c>
      <c r="K19" s="11">
        <f>[1]ввод!M10</f>
        <v>32</v>
      </c>
      <c r="L19" s="13">
        <f>[1]ввод!N10</f>
        <v>208</v>
      </c>
      <c r="M19" s="13">
        <f>[1]ввод!O10</f>
        <v>20</v>
      </c>
      <c r="N19" s="19">
        <f>J19+K19/C19+L19/C19+M19/C19</f>
        <v>424.609375</v>
      </c>
      <c r="O19" s="9">
        <f>[1]ввод!D10</f>
        <v>0</v>
      </c>
      <c r="P19" s="12">
        <f>[1]ввод!H10</f>
        <v>0</v>
      </c>
      <c r="Q19" s="12">
        <f>[1]ввод!L10</f>
        <v>0</v>
      </c>
      <c r="R19" s="12">
        <f>[1]ввод!E10</f>
        <v>4</v>
      </c>
      <c r="S19" s="15">
        <f>[1]ввод!I10</f>
        <v>12</v>
      </c>
    </row>
    <row r="20" spans="1:19" ht="15.75" thickBot="1" x14ac:dyDescent="0.3">
      <c r="A20" s="16">
        <v>9</v>
      </c>
      <c r="B20" s="17" t="s">
        <v>31</v>
      </c>
      <c r="C20" s="8">
        <v>5.12</v>
      </c>
      <c r="D20" s="9">
        <f>[1]ввод!C11</f>
        <v>44</v>
      </c>
      <c r="E20" s="18">
        <f>D20/C20</f>
        <v>8.59375</v>
      </c>
      <c r="F20" s="11">
        <f>[1]ввод!G11</f>
        <v>681</v>
      </c>
      <c r="G20" s="18">
        <f>F20/C20</f>
        <v>133.0078125</v>
      </c>
      <c r="H20" s="12">
        <f>[1]ввод!K11</f>
        <v>421</v>
      </c>
      <c r="I20" s="18">
        <f>H20/C20</f>
        <v>82.2265625</v>
      </c>
      <c r="J20" s="18">
        <f t="shared" si="3"/>
        <v>223.828125</v>
      </c>
      <c r="K20" s="11">
        <f>[1]ввод!M11</f>
        <v>28</v>
      </c>
      <c r="L20" s="13">
        <f>[1]ввод!N11</f>
        <v>56</v>
      </c>
      <c r="M20" s="13">
        <f>[1]ввод!O11</f>
        <v>40</v>
      </c>
      <c r="N20" s="19">
        <f>J20+K20/C20+L20/C20+M20/C20</f>
        <v>248.046875</v>
      </c>
      <c r="O20" s="9">
        <f>[1]ввод!D11</f>
        <v>0</v>
      </c>
      <c r="P20" s="12">
        <f>[1]ввод!H11</f>
        <v>0</v>
      </c>
      <c r="Q20" s="12">
        <f>[1]ввод!L11</f>
        <v>0</v>
      </c>
      <c r="R20" s="12">
        <f>[1]ввод!E11</f>
        <v>11</v>
      </c>
      <c r="S20" s="15">
        <f>[1]ввод!I11</f>
        <v>17</v>
      </c>
    </row>
    <row r="21" spans="1:19" ht="15.75" thickBot="1" x14ac:dyDescent="0.3">
      <c r="A21" s="16">
        <v>10</v>
      </c>
      <c r="B21" s="17" t="s">
        <v>31</v>
      </c>
      <c r="C21" s="8">
        <v>5.12</v>
      </c>
      <c r="D21" s="9">
        <f>[1]ввод!C12</f>
        <v>66</v>
      </c>
      <c r="E21" s="23">
        <f>D21/C21</f>
        <v>12.890625</v>
      </c>
      <c r="F21" s="11">
        <f>[1]ввод!G12</f>
        <v>584</v>
      </c>
      <c r="G21" s="23">
        <f>F21/C21</f>
        <v>114.0625</v>
      </c>
      <c r="H21" s="12">
        <f>[1]ввод!K12</f>
        <v>336</v>
      </c>
      <c r="I21" s="23">
        <f>H21/C21</f>
        <v>65.625</v>
      </c>
      <c r="J21" s="23">
        <f t="shared" si="3"/>
        <v>192.578125</v>
      </c>
      <c r="K21" s="11">
        <f>[1]ввод!M12</f>
        <v>29</v>
      </c>
      <c r="L21" s="13">
        <f>[1]ввод!N12</f>
        <v>136</v>
      </c>
      <c r="M21" s="13">
        <f>[1]ввод!O12</f>
        <v>10</v>
      </c>
      <c r="N21" s="19">
        <f>J21+K21/C21+L21/C21+M21/C21</f>
        <v>226.7578125</v>
      </c>
      <c r="O21" s="9">
        <f>[1]ввод!D12</f>
        <v>0</v>
      </c>
      <c r="P21" s="12">
        <f>[1]ввод!H12</f>
        <v>0</v>
      </c>
      <c r="Q21" s="12">
        <f>[1]ввод!L12</f>
        <v>0</v>
      </c>
      <c r="R21" s="12">
        <f>[1]ввод!E12</f>
        <v>9</v>
      </c>
      <c r="S21" s="15">
        <f>[1]ввод!I12</f>
        <v>20</v>
      </c>
    </row>
    <row r="22" spans="1:19" ht="15.75" thickBot="1" x14ac:dyDescent="0.3">
      <c r="A22" s="38">
        <v>73</v>
      </c>
      <c r="B22" s="39" t="s">
        <v>31</v>
      </c>
      <c r="C22" s="8">
        <v>5.12</v>
      </c>
      <c r="D22" s="22">
        <f>[1]ввод!C75</f>
        <v>45</v>
      </c>
      <c r="E22" s="23">
        <f>D22/C22</f>
        <v>8.7890625</v>
      </c>
      <c r="F22" s="24">
        <f>[1]ввод!G75</f>
        <v>466</v>
      </c>
      <c r="G22" s="23">
        <f>F22/C22</f>
        <v>91.015625</v>
      </c>
      <c r="H22" s="25">
        <f>[1]ввод!K75</f>
        <v>337</v>
      </c>
      <c r="I22" s="23">
        <f>H22/C22</f>
        <v>65.8203125</v>
      </c>
      <c r="J22" s="23">
        <f>E22+G22+I22</f>
        <v>165.625</v>
      </c>
      <c r="K22" s="24">
        <f>[1]ввод!M75</f>
        <v>43</v>
      </c>
      <c r="L22" s="26">
        <f>[1]ввод!N75</f>
        <v>56</v>
      </c>
      <c r="M22" s="26">
        <f>[1]ввод!O75</f>
        <v>18</v>
      </c>
      <c r="N22" s="27">
        <f>J22+K22/C22+L22/C22+M22/C22</f>
        <v>188.4765625</v>
      </c>
      <c r="O22" s="22">
        <f>[1]ввод!D75</f>
        <v>0</v>
      </c>
      <c r="P22" s="25">
        <f>[1]ввод!H75</f>
        <v>0</v>
      </c>
      <c r="Q22" s="25">
        <f>[1]ввод!L75</f>
        <v>0</v>
      </c>
      <c r="R22" s="25">
        <f>[1]ввод!E75</f>
        <v>6</v>
      </c>
      <c r="S22" s="28">
        <f>[1]ввод!I75</f>
        <v>27</v>
      </c>
    </row>
    <row r="23" spans="1:19" ht="15.75" thickBot="1" x14ac:dyDescent="0.3">
      <c r="A23" s="81" t="s">
        <v>32</v>
      </c>
      <c r="B23" s="82"/>
      <c r="C23" s="8">
        <v>5.12</v>
      </c>
      <c r="D23" s="29">
        <f>D19+D20+D21+D22</f>
        <v>187</v>
      </c>
      <c r="E23" s="30">
        <f>D23/C23/COUNT(C19:C22)</f>
        <v>9.130859375</v>
      </c>
      <c r="F23" s="31">
        <f>F19+F20+F21+F22</f>
        <v>3272</v>
      </c>
      <c r="G23" s="30">
        <f>F23/C23/COUNT(C19:C22)</f>
        <v>159.765625</v>
      </c>
      <c r="H23" s="32">
        <f>H19+H20+H21+H22</f>
        <v>1435</v>
      </c>
      <c r="I23" s="30">
        <f>H23/C23/COUNT(C19:C22)</f>
        <v>70.068359375</v>
      </c>
      <c r="J23" s="30">
        <f t="shared" si="3"/>
        <v>238.96484375</v>
      </c>
      <c r="K23" s="32">
        <f>K19+K20+K21+K22</f>
        <v>132</v>
      </c>
      <c r="L23" s="33">
        <f>L19+L20+L21+L22</f>
        <v>456</v>
      </c>
      <c r="M23" s="33">
        <f>M19+M20+M21+M22</f>
        <v>88</v>
      </c>
      <c r="N23" s="34">
        <f>J23+K23/C23/COUNT(C19:C22)+L23/C23/COUNT(C19:C22)+M23/C23/COUNT(C19:C22)</f>
        <v>271.97265625</v>
      </c>
      <c r="O23" s="29">
        <f>O19+O20+O21+O22</f>
        <v>0</v>
      </c>
      <c r="P23" s="32">
        <f>P19+P20+P21+P22</f>
        <v>0</v>
      </c>
      <c r="Q23" s="32">
        <f>Q19+Q20+Q21+Q22</f>
        <v>0</v>
      </c>
      <c r="R23" s="32">
        <f>R19+R20+R21+R22</f>
        <v>30</v>
      </c>
      <c r="S23" s="35">
        <f>S19+S20+S21+S22</f>
        <v>76</v>
      </c>
    </row>
    <row r="24" spans="1:19" ht="15.75" thickBot="1" x14ac:dyDescent="0.3">
      <c r="A24" s="6">
        <v>11</v>
      </c>
      <c r="B24" s="7" t="s">
        <v>33</v>
      </c>
      <c r="C24" s="8">
        <v>5.12</v>
      </c>
      <c r="D24" s="9">
        <f>[1]ввод!C13</f>
        <v>22</v>
      </c>
      <c r="E24" s="10">
        <f t="shared" ref="E24:E31" si="5">D24/C24</f>
        <v>4.296875</v>
      </c>
      <c r="F24" s="11">
        <f>[1]ввод!G13</f>
        <v>336</v>
      </c>
      <c r="G24" s="10">
        <f t="shared" ref="G24:G31" si="6">F24/C24</f>
        <v>65.625</v>
      </c>
      <c r="H24" s="12">
        <f>[1]ввод!K13</f>
        <v>229</v>
      </c>
      <c r="I24" s="10">
        <f t="shared" ref="I24:I31" si="7">H24/C24</f>
        <v>44.7265625</v>
      </c>
      <c r="J24" s="10">
        <f t="shared" si="3"/>
        <v>114.6484375</v>
      </c>
      <c r="K24" s="11">
        <f>[1]ввод!M13</f>
        <v>23</v>
      </c>
      <c r="L24" s="13">
        <f>[1]ввод!N13</f>
        <v>49</v>
      </c>
      <c r="M24" s="13">
        <f>[1]ввод!O13</f>
        <v>3</v>
      </c>
      <c r="N24" s="37">
        <f>J24+K24/C24+L24/C24+M24/C24</f>
        <v>129.296875</v>
      </c>
      <c r="O24" s="9">
        <f>[1]ввод!D13</f>
        <v>0</v>
      </c>
      <c r="P24" s="12">
        <f>[1]ввод!H13</f>
        <v>0</v>
      </c>
      <c r="Q24" s="12">
        <f>[1]ввод!L13</f>
        <v>0</v>
      </c>
      <c r="R24" s="12">
        <f>[1]ввод!E13</f>
        <v>2</v>
      </c>
      <c r="S24" s="15">
        <f>[1]ввод!I13</f>
        <v>8</v>
      </c>
    </row>
    <row r="25" spans="1:19" ht="15.75" thickBot="1" x14ac:dyDescent="0.3">
      <c r="A25" s="16">
        <v>12</v>
      </c>
      <c r="B25" s="17" t="s">
        <v>34</v>
      </c>
      <c r="C25" s="8">
        <v>5.12</v>
      </c>
      <c r="D25" s="9">
        <f>[1]ввод!C14</f>
        <v>66</v>
      </c>
      <c r="E25" s="18">
        <f t="shared" si="5"/>
        <v>12.890625</v>
      </c>
      <c r="F25" s="11">
        <f>[1]ввод!G14</f>
        <v>1169</v>
      </c>
      <c r="G25" s="18">
        <f t="shared" si="6"/>
        <v>228.3203125</v>
      </c>
      <c r="H25" s="12">
        <f>[1]ввод!K14</f>
        <v>380</v>
      </c>
      <c r="I25" s="18">
        <f t="shared" si="7"/>
        <v>74.21875</v>
      </c>
      <c r="J25" s="18">
        <f t="shared" si="3"/>
        <v>315.4296875</v>
      </c>
      <c r="K25" s="11">
        <f>[1]ввод!M14</f>
        <v>55</v>
      </c>
      <c r="L25" s="13">
        <f>[1]ввод!N14</f>
        <v>168</v>
      </c>
      <c r="M25" s="13">
        <f>[1]ввод!O14</f>
        <v>20</v>
      </c>
      <c r="N25" s="19">
        <f t="shared" ref="N25:N90" si="8">J25+K25/C25+L25/C25+M25/C25</f>
        <v>362.890625</v>
      </c>
      <c r="O25" s="9">
        <f>[1]ввод!D14</f>
        <v>0</v>
      </c>
      <c r="P25" s="12">
        <f>[1]ввод!H14</f>
        <v>0</v>
      </c>
      <c r="Q25" s="12">
        <f>[1]ввод!L14</f>
        <v>0</v>
      </c>
      <c r="R25" s="12">
        <f>[1]ввод!E14</f>
        <v>5</v>
      </c>
      <c r="S25" s="15">
        <f>[1]ввод!I14</f>
        <v>23</v>
      </c>
    </row>
    <row r="26" spans="1:19" ht="15.75" thickBot="1" x14ac:dyDescent="0.3">
      <c r="A26" s="16">
        <v>13</v>
      </c>
      <c r="B26" s="17" t="s">
        <v>35</v>
      </c>
      <c r="C26" s="8">
        <v>5.12</v>
      </c>
      <c r="D26" s="9">
        <f>[1]ввод!C15</f>
        <v>37</v>
      </c>
      <c r="E26" s="18">
        <f t="shared" si="5"/>
        <v>7.2265625</v>
      </c>
      <c r="F26" s="11">
        <f>[1]ввод!G15</f>
        <v>130</v>
      </c>
      <c r="G26" s="18">
        <f t="shared" si="6"/>
        <v>25.390625</v>
      </c>
      <c r="H26" s="12">
        <f>[1]ввод!K15</f>
        <v>269</v>
      </c>
      <c r="I26" s="18">
        <f t="shared" si="7"/>
        <v>52.5390625</v>
      </c>
      <c r="J26" s="18">
        <f t="shared" si="3"/>
        <v>85.15625</v>
      </c>
      <c r="K26" s="11">
        <f>[1]ввод!M15</f>
        <v>19</v>
      </c>
      <c r="L26" s="13">
        <f>[1]ввод!N15</f>
        <v>56</v>
      </c>
      <c r="M26" s="13">
        <f>[1]ввод!O15</f>
        <v>14</v>
      </c>
      <c r="N26" s="19">
        <f t="shared" si="8"/>
        <v>102.5390625</v>
      </c>
      <c r="O26" s="9">
        <f>[1]ввод!D15</f>
        <v>0</v>
      </c>
      <c r="P26" s="12">
        <f>[1]ввод!H15</f>
        <v>0</v>
      </c>
      <c r="Q26" s="12">
        <f>[1]ввод!L15</f>
        <v>0</v>
      </c>
      <c r="R26" s="12">
        <f>[1]ввод!E15</f>
        <v>1</v>
      </c>
      <c r="S26" s="15">
        <f>[1]ввод!I15</f>
        <v>2</v>
      </c>
    </row>
    <row r="27" spans="1:19" ht="15.75" thickBot="1" x14ac:dyDescent="0.3">
      <c r="A27" s="16">
        <v>14</v>
      </c>
      <c r="B27" s="17" t="s">
        <v>36</v>
      </c>
      <c r="C27" s="8">
        <v>5.12</v>
      </c>
      <c r="D27" s="9">
        <f>[1]ввод!C16</f>
        <v>45</v>
      </c>
      <c r="E27" s="18">
        <f t="shared" si="5"/>
        <v>8.7890625</v>
      </c>
      <c r="F27" s="11">
        <f>[1]ввод!G16</f>
        <v>378</v>
      </c>
      <c r="G27" s="18">
        <f t="shared" si="6"/>
        <v>73.828125</v>
      </c>
      <c r="H27" s="12">
        <f>[1]ввод!K16</f>
        <v>295</v>
      </c>
      <c r="I27" s="18">
        <f t="shared" si="7"/>
        <v>57.6171875</v>
      </c>
      <c r="J27" s="18">
        <f t="shared" si="3"/>
        <v>140.234375</v>
      </c>
      <c r="K27" s="11">
        <f>[1]ввод!M16</f>
        <v>18</v>
      </c>
      <c r="L27" s="13">
        <f>[1]ввод!N16</f>
        <v>8</v>
      </c>
      <c r="M27" s="13">
        <f>[1]ввод!O16</f>
        <v>16</v>
      </c>
      <c r="N27" s="19">
        <f t="shared" si="8"/>
        <v>148.4375</v>
      </c>
      <c r="O27" s="9">
        <f>[1]ввод!D16</f>
        <v>0</v>
      </c>
      <c r="P27" s="12">
        <f>[1]ввод!H16</f>
        <v>0</v>
      </c>
      <c r="Q27" s="12">
        <f>[1]ввод!L16</f>
        <v>0</v>
      </c>
      <c r="R27" s="12">
        <f>[1]ввод!E16</f>
        <v>7</v>
      </c>
      <c r="S27" s="15">
        <f>[1]ввод!I16</f>
        <v>11</v>
      </c>
    </row>
    <row r="28" spans="1:19" ht="15.75" thickBot="1" x14ac:dyDescent="0.3">
      <c r="A28" s="16">
        <v>15</v>
      </c>
      <c r="B28" s="17" t="s">
        <v>37</v>
      </c>
      <c r="C28" s="8">
        <v>5.12</v>
      </c>
      <c r="D28" s="9">
        <f>[1]ввод!C17</f>
        <v>66</v>
      </c>
      <c r="E28" s="18">
        <f t="shared" si="5"/>
        <v>12.890625</v>
      </c>
      <c r="F28" s="11">
        <f>[1]ввод!G17</f>
        <v>1801</v>
      </c>
      <c r="G28" s="18">
        <f t="shared" si="6"/>
        <v>351.7578125</v>
      </c>
      <c r="H28" s="12">
        <f>[1]ввод!K17</f>
        <v>539</v>
      </c>
      <c r="I28" s="18">
        <f t="shared" si="7"/>
        <v>105.2734375</v>
      </c>
      <c r="J28" s="18">
        <f t="shared" si="3"/>
        <v>469.921875</v>
      </c>
      <c r="K28" s="11">
        <f>[1]ввод!M17</f>
        <v>60</v>
      </c>
      <c r="L28" s="13">
        <f>[1]ввод!N17</f>
        <v>453</v>
      </c>
      <c r="M28" s="13">
        <f>[1]ввод!O17</f>
        <v>8</v>
      </c>
      <c r="N28" s="19">
        <f t="shared" si="8"/>
        <v>571.6796875</v>
      </c>
      <c r="O28" s="9">
        <f>[1]ввод!D17</f>
        <v>0</v>
      </c>
      <c r="P28" s="12">
        <f>[1]ввод!H17</f>
        <v>1</v>
      </c>
      <c r="Q28" s="12">
        <f>[1]ввод!L17</f>
        <v>0</v>
      </c>
      <c r="R28" s="12">
        <f>[1]ввод!E17</f>
        <v>6</v>
      </c>
      <c r="S28" s="15">
        <f>[1]ввод!I17</f>
        <v>28</v>
      </c>
    </row>
    <row r="29" spans="1:19" ht="15.75" thickBot="1" x14ac:dyDescent="0.3">
      <c r="A29" s="16">
        <v>16</v>
      </c>
      <c r="B29" s="17" t="s">
        <v>37</v>
      </c>
      <c r="C29" s="8">
        <v>5.12</v>
      </c>
      <c r="D29" s="9">
        <f>[1]ввод!C18</f>
        <v>54</v>
      </c>
      <c r="E29" s="18">
        <f t="shared" si="5"/>
        <v>10.546875</v>
      </c>
      <c r="F29" s="11">
        <f>[1]ввод!G18</f>
        <v>2394</v>
      </c>
      <c r="G29" s="18">
        <f t="shared" si="6"/>
        <v>467.578125</v>
      </c>
      <c r="H29" s="12">
        <f>[1]ввод!K18</f>
        <v>455</v>
      </c>
      <c r="I29" s="18">
        <f t="shared" si="7"/>
        <v>88.8671875</v>
      </c>
      <c r="J29" s="18">
        <f t="shared" si="3"/>
        <v>566.9921875</v>
      </c>
      <c r="K29" s="11">
        <f>[1]ввод!M18</f>
        <v>59</v>
      </c>
      <c r="L29" s="13">
        <f>[1]ввод!N18</f>
        <v>180</v>
      </c>
      <c r="M29" s="13">
        <f>[1]ввод!O18</f>
        <v>16</v>
      </c>
      <c r="N29" s="19">
        <f t="shared" si="8"/>
        <v>616.796875</v>
      </c>
      <c r="O29" s="9">
        <f>[1]ввод!D18</f>
        <v>0</v>
      </c>
      <c r="P29" s="12">
        <f>[1]ввод!H18</f>
        <v>0</v>
      </c>
      <c r="Q29" s="12">
        <f>[1]ввод!L18</f>
        <v>0</v>
      </c>
      <c r="R29" s="12">
        <f>[1]ввод!E18</f>
        <v>6</v>
      </c>
      <c r="S29" s="15">
        <f>[1]ввод!I18</f>
        <v>25</v>
      </c>
    </row>
    <row r="30" spans="1:19" ht="15.75" thickBot="1" x14ac:dyDescent="0.3">
      <c r="A30" s="16">
        <v>17</v>
      </c>
      <c r="B30" s="17" t="s">
        <v>37</v>
      </c>
      <c r="C30" s="8">
        <v>5.12</v>
      </c>
      <c r="D30" s="9">
        <f>[1]ввод!C19</f>
        <v>42</v>
      </c>
      <c r="E30" s="18">
        <f t="shared" si="5"/>
        <v>8.203125</v>
      </c>
      <c r="F30" s="11">
        <f>[1]ввод!G19</f>
        <v>2007</v>
      </c>
      <c r="G30" s="18">
        <f t="shared" si="6"/>
        <v>391.9921875</v>
      </c>
      <c r="H30" s="12">
        <f>[1]ввод!K19</f>
        <v>537</v>
      </c>
      <c r="I30" s="18">
        <f t="shared" si="7"/>
        <v>104.8828125</v>
      </c>
      <c r="J30" s="18">
        <f t="shared" si="3"/>
        <v>505.078125</v>
      </c>
      <c r="K30" s="11">
        <f>[1]ввод!M19</f>
        <v>40</v>
      </c>
      <c r="L30" s="13">
        <f>[1]ввод!N19</f>
        <v>517</v>
      </c>
      <c r="M30" s="13">
        <f>[1]ввод!O19</f>
        <v>5</v>
      </c>
      <c r="N30" s="19">
        <f t="shared" si="8"/>
        <v>614.84375</v>
      </c>
      <c r="O30" s="9">
        <f>[1]ввод!D19</f>
        <v>0</v>
      </c>
      <c r="P30" s="12">
        <f>[1]ввод!H19</f>
        <v>0</v>
      </c>
      <c r="Q30" s="12">
        <f>[1]ввод!L19</f>
        <v>0</v>
      </c>
      <c r="R30" s="12">
        <f>[1]ввод!E19</f>
        <v>6</v>
      </c>
      <c r="S30" s="15">
        <f>[1]ввод!I19</f>
        <v>15</v>
      </c>
    </row>
    <row r="31" spans="1:19" ht="15.75" thickBot="1" x14ac:dyDescent="0.3">
      <c r="A31" s="16">
        <v>18</v>
      </c>
      <c r="B31" s="17" t="s">
        <v>37</v>
      </c>
      <c r="C31" s="8">
        <v>5.12</v>
      </c>
      <c r="D31" s="9">
        <f>[1]ввод!C20</f>
        <v>48</v>
      </c>
      <c r="E31" s="23">
        <f t="shared" si="5"/>
        <v>9.375</v>
      </c>
      <c r="F31" s="11">
        <f>[1]ввод!G20</f>
        <v>1100</v>
      </c>
      <c r="G31" s="23">
        <f t="shared" si="6"/>
        <v>214.84375</v>
      </c>
      <c r="H31" s="12">
        <f>[1]ввод!K20</f>
        <v>552</v>
      </c>
      <c r="I31" s="23">
        <f t="shared" si="7"/>
        <v>107.8125</v>
      </c>
      <c r="J31" s="23">
        <f t="shared" si="3"/>
        <v>332.03125</v>
      </c>
      <c r="K31" s="11">
        <f>[1]ввод!M20</f>
        <v>38</v>
      </c>
      <c r="L31" s="13">
        <f>[1]ввод!N20</f>
        <v>158</v>
      </c>
      <c r="M31" s="13">
        <f>[1]ввод!O20</f>
        <v>5</v>
      </c>
      <c r="N31" s="19">
        <f t="shared" si="8"/>
        <v>371.2890625</v>
      </c>
      <c r="O31" s="9">
        <f>[1]ввод!D20</f>
        <v>0</v>
      </c>
      <c r="P31" s="12">
        <f>[1]ввод!H20</f>
        <v>0</v>
      </c>
      <c r="Q31" s="12">
        <f>[1]ввод!L20</f>
        <v>0</v>
      </c>
      <c r="R31" s="12">
        <f>[1]ввод!E20</f>
        <v>4</v>
      </c>
      <c r="S31" s="15">
        <f>[1]ввод!I20</f>
        <v>35</v>
      </c>
    </row>
    <row r="32" spans="1:19" ht="15.75" thickBot="1" x14ac:dyDescent="0.3">
      <c r="A32" s="38">
        <v>74</v>
      </c>
      <c r="B32" s="39" t="s">
        <v>37</v>
      </c>
      <c r="C32" s="8">
        <v>5.12</v>
      </c>
      <c r="D32" s="22">
        <f>[1]ввод!C76</f>
        <v>57</v>
      </c>
      <c r="E32" s="23">
        <f>D32/C32</f>
        <v>11.1328125</v>
      </c>
      <c r="F32" s="24">
        <f>[1]ввод!G76</f>
        <v>1778</v>
      </c>
      <c r="G32" s="23">
        <f>F32/C32</f>
        <v>347.265625</v>
      </c>
      <c r="H32" s="25">
        <f>[1]ввод!K76</f>
        <v>499</v>
      </c>
      <c r="I32" s="23">
        <f>H32/C32</f>
        <v>97.4609375</v>
      </c>
      <c r="J32" s="23">
        <f>E32+G32+I32</f>
        <v>455.859375</v>
      </c>
      <c r="K32" s="24">
        <f>[1]ввод!M76</f>
        <v>80</v>
      </c>
      <c r="L32" s="26">
        <f>[1]ввод!N76</f>
        <v>314</v>
      </c>
      <c r="M32" s="26">
        <f>[1]ввод!O76</f>
        <v>3</v>
      </c>
      <c r="N32" s="27">
        <f t="shared" si="8"/>
        <v>533.3984375</v>
      </c>
      <c r="O32" s="22">
        <f>[1]ввод!D76</f>
        <v>0</v>
      </c>
      <c r="P32" s="25">
        <f>[1]ввод!H76</f>
        <v>0</v>
      </c>
      <c r="Q32" s="25">
        <f>[1]ввод!L76</f>
        <v>0</v>
      </c>
      <c r="R32" s="25">
        <f>[1]ввод!E76</f>
        <v>3</v>
      </c>
      <c r="S32" s="28">
        <f>[1]ввод!I76</f>
        <v>27</v>
      </c>
    </row>
    <row r="33" spans="1:19" ht="15.75" thickBot="1" x14ac:dyDescent="0.3">
      <c r="A33" s="81" t="s">
        <v>38</v>
      </c>
      <c r="B33" s="82"/>
      <c r="C33" s="8">
        <v>5.12</v>
      </c>
      <c r="D33" s="29">
        <f>D30+D31+D29+D28+D32</f>
        <v>267</v>
      </c>
      <c r="E33" s="30">
        <f>D33/C33/COUNT(C28:C32)</f>
        <v>10.4296875</v>
      </c>
      <c r="F33" s="31">
        <f>F28+F29+F30+F31+F32</f>
        <v>9080</v>
      </c>
      <c r="G33" s="30">
        <f>F33/C33/COUNT(C28:C32)</f>
        <v>354.6875</v>
      </c>
      <c r="H33" s="32">
        <f>H30+H31+H29+H28+H32</f>
        <v>2582</v>
      </c>
      <c r="I33" s="30">
        <f>H33/C33/COUNT(C28:C32)</f>
        <v>100.859375</v>
      </c>
      <c r="J33" s="30">
        <f t="shared" si="3"/>
        <v>465.9765625</v>
      </c>
      <c r="K33" s="32">
        <f>K30+K31+K29+K28+K32</f>
        <v>277</v>
      </c>
      <c r="L33" s="33">
        <f>L30+L31+L29+L28+L32</f>
        <v>1622</v>
      </c>
      <c r="M33" s="33">
        <f>M30+M31+M29+M28+M32</f>
        <v>37</v>
      </c>
      <c r="N33" s="34">
        <f>J33+K33/C33/COUNT(C29:C32)+L33/C33/COUNT(C29:C32)+M33/C33/COUNT(C29:C32)</f>
        <v>560.5078125</v>
      </c>
      <c r="O33" s="29">
        <f>O28+O29+O30+O31+O32</f>
        <v>0</v>
      </c>
      <c r="P33" s="32">
        <f>P28+P29+P30+P31+P32</f>
        <v>1</v>
      </c>
      <c r="Q33" s="32">
        <f>Q28+Q29+Q30+Q31+Q32</f>
        <v>0</v>
      </c>
      <c r="R33" s="32">
        <f>R28+R29+R30+R31+R32</f>
        <v>25</v>
      </c>
      <c r="S33" s="35">
        <f>S28+S29+S30+S31+S32</f>
        <v>130</v>
      </c>
    </row>
    <row r="34" spans="1:19" ht="15.75" thickBot="1" x14ac:dyDescent="0.3">
      <c r="A34" s="6">
        <v>19</v>
      </c>
      <c r="B34" s="7" t="s">
        <v>39</v>
      </c>
      <c r="C34" s="8">
        <v>5.12</v>
      </c>
      <c r="D34" s="9">
        <f>[1]ввод!C21</f>
        <v>50</v>
      </c>
      <c r="E34" s="10">
        <f>D34/C34</f>
        <v>9.765625</v>
      </c>
      <c r="F34" s="11">
        <f>[1]ввод!G21</f>
        <v>961</v>
      </c>
      <c r="G34" s="10">
        <f>F34/C34</f>
        <v>187.6953125</v>
      </c>
      <c r="H34" s="12">
        <f>[1]ввод!K21</f>
        <v>316</v>
      </c>
      <c r="I34" s="10">
        <f>H34/C34</f>
        <v>61.71875</v>
      </c>
      <c r="J34" s="10">
        <f t="shared" si="3"/>
        <v>259.1796875</v>
      </c>
      <c r="K34" s="11">
        <f>[1]ввод!M21</f>
        <v>14</v>
      </c>
      <c r="L34" s="13">
        <f>[1]ввод!N21</f>
        <v>69</v>
      </c>
      <c r="M34" s="13">
        <f>[1]ввод!O21</f>
        <v>16</v>
      </c>
      <c r="N34" s="37">
        <f t="shared" si="8"/>
        <v>278.515625</v>
      </c>
      <c r="O34" s="9">
        <f>[1]ввод!D21</f>
        <v>0</v>
      </c>
      <c r="P34" s="12">
        <f>[1]ввод!H21</f>
        <v>0</v>
      </c>
      <c r="Q34" s="12">
        <f>[1]ввод!L21</f>
        <v>0</v>
      </c>
      <c r="R34" s="12">
        <f>[1]ввод!E21</f>
        <v>9</v>
      </c>
      <c r="S34" s="15">
        <f>[1]ввод!I21</f>
        <v>27</v>
      </c>
    </row>
    <row r="35" spans="1:19" ht="15.75" thickBot="1" x14ac:dyDescent="0.3">
      <c r="A35" s="16">
        <v>20</v>
      </c>
      <c r="B35" s="17" t="s">
        <v>39</v>
      </c>
      <c r="C35" s="8">
        <v>5.12</v>
      </c>
      <c r="D35" s="9">
        <f>[1]ввод!C22</f>
        <v>29</v>
      </c>
      <c r="E35" s="23">
        <f>D35/C35</f>
        <v>5.6640625</v>
      </c>
      <c r="F35" s="11">
        <f>[1]ввод!G22</f>
        <v>747</v>
      </c>
      <c r="G35" s="23">
        <f>F35/C35</f>
        <v>145.8984375</v>
      </c>
      <c r="H35" s="12">
        <f>[1]ввод!K22</f>
        <v>230</v>
      </c>
      <c r="I35" s="23">
        <f>H35/C35</f>
        <v>44.921875</v>
      </c>
      <c r="J35" s="23">
        <f t="shared" si="3"/>
        <v>196.484375</v>
      </c>
      <c r="K35" s="11">
        <f>[1]ввод!M22</f>
        <v>38</v>
      </c>
      <c r="L35" s="13">
        <f>[1]ввод!N22</f>
        <v>96</v>
      </c>
      <c r="M35" s="13">
        <f>[1]ввод!O22</f>
        <v>13</v>
      </c>
      <c r="N35" s="19">
        <f t="shared" si="8"/>
        <v>225.1953125</v>
      </c>
      <c r="O35" s="9">
        <f>[1]ввод!D22</f>
        <v>0</v>
      </c>
      <c r="P35" s="12">
        <f>[1]ввод!H22</f>
        <v>0</v>
      </c>
      <c r="Q35" s="12">
        <f>[1]ввод!L22</f>
        <v>0</v>
      </c>
      <c r="R35" s="12">
        <f>[1]ввод!E22</f>
        <v>3</v>
      </c>
      <c r="S35" s="15">
        <f>[1]ввод!I22</f>
        <v>14</v>
      </c>
    </row>
    <row r="36" spans="1:19" ht="15.75" thickBot="1" x14ac:dyDescent="0.3">
      <c r="A36" s="38">
        <v>75</v>
      </c>
      <c r="B36" s="39" t="s">
        <v>39</v>
      </c>
      <c r="C36" s="8">
        <v>5.12</v>
      </c>
      <c r="D36" s="22">
        <f>[1]ввод!C77</f>
        <v>36</v>
      </c>
      <c r="E36" s="23">
        <f>D36/C36</f>
        <v>7.03125</v>
      </c>
      <c r="F36" s="24">
        <f>[1]ввод!G77</f>
        <v>788</v>
      </c>
      <c r="G36" s="23">
        <f>F36/C36</f>
        <v>153.90625</v>
      </c>
      <c r="H36" s="25">
        <f>[1]ввод!K77</f>
        <v>273</v>
      </c>
      <c r="I36" s="23">
        <f>H36/C36</f>
        <v>53.3203125</v>
      </c>
      <c r="J36" s="23">
        <f>E36+G36+I36</f>
        <v>214.2578125</v>
      </c>
      <c r="K36" s="24">
        <f>[1]ввод!M77</f>
        <v>19</v>
      </c>
      <c r="L36" s="26">
        <f>[1]ввод!N77</f>
        <v>48</v>
      </c>
      <c r="M36" s="26">
        <f>[1]ввод!O77</f>
        <v>3</v>
      </c>
      <c r="N36" s="27">
        <f t="shared" si="8"/>
        <v>227.9296875</v>
      </c>
      <c r="O36" s="22">
        <f>[1]ввод!D77</f>
        <v>0</v>
      </c>
      <c r="P36" s="25">
        <f>[1]ввод!H77</f>
        <v>0</v>
      </c>
      <c r="Q36" s="25">
        <f>[1]ввод!L77</f>
        <v>0</v>
      </c>
      <c r="R36" s="25">
        <f>[1]ввод!E77</f>
        <v>3</v>
      </c>
      <c r="S36" s="28">
        <f>[1]ввод!I77</f>
        <v>19</v>
      </c>
    </row>
    <row r="37" spans="1:19" ht="15.75" thickBot="1" x14ac:dyDescent="0.3">
      <c r="A37" s="66" t="s">
        <v>40</v>
      </c>
      <c r="B37" s="67"/>
      <c r="C37" s="8">
        <v>5.12</v>
      </c>
      <c r="D37" s="29">
        <f>D34+D35+D36</f>
        <v>115</v>
      </c>
      <c r="E37" s="30">
        <f>D37/C37/COUNT(C34:C36)</f>
        <v>7.486979166666667</v>
      </c>
      <c r="F37" s="31">
        <f>F34+F35+F36</f>
        <v>2496</v>
      </c>
      <c r="G37" s="30">
        <f>F37/C37/COUNT(C34:C36)</f>
        <v>162.5</v>
      </c>
      <c r="H37" s="32">
        <f>H34+H35+H36</f>
        <v>819</v>
      </c>
      <c r="I37" s="30">
        <f>H37/C37/COUNT(C34:C36)</f>
        <v>53.3203125</v>
      </c>
      <c r="J37" s="30">
        <f t="shared" si="3"/>
        <v>223.30729166666666</v>
      </c>
      <c r="K37" s="32">
        <f>K34+K35+K36</f>
        <v>71</v>
      </c>
      <c r="L37" s="33">
        <f>L34+L35+L36</f>
        <v>213</v>
      </c>
      <c r="M37" s="33">
        <f>M34+M35+M36</f>
        <v>32</v>
      </c>
      <c r="N37" s="34">
        <f>J37+K37/C37/COUNT(C33:C36)+L37/C37/COUNT(C33:C36)+M37/C37/COUNT(C33:C36)</f>
        <v>238.73697916666666</v>
      </c>
      <c r="O37" s="29">
        <f>O34+O35+O36</f>
        <v>0</v>
      </c>
      <c r="P37" s="32">
        <f>P34+P35+P36</f>
        <v>0</v>
      </c>
      <c r="Q37" s="32">
        <f>Q34+Q35+Q36</f>
        <v>0</v>
      </c>
      <c r="R37" s="32">
        <f>R34+R35+R36</f>
        <v>15</v>
      </c>
      <c r="S37" s="35">
        <f>S34+S35+S36</f>
        <v>60</v>
      </c>
    </row>
    <row r="38" spans="1:19" ht="15.75" thickBot="1" x14ac:dyDescent="0.3">
      <c r="A38" s="40">
        <v>21</v>
      </c>
      <c r="B38" s="41" t="s">
        <v>41</v>
      </c>
      <c r="C38" s="8">
        <v>5.12</v>
      </c>
      <c r="D38" s="9">
        <f>[1]ввод!C23</f>
        <v>54</v>
      </c>
      <c r="E38" s="10">
        <f t="shared" ref="E38:E47" si="9">D38/C38</f>
        <v>10.546875</v>
      </c>
      <c r="F38" s="11">
        <f>[1]ввод!G23</f>
        <v>550</v>
      </c>
      <c r="G38" s="10">
        <f t="shared" ref="G38:G47" si="10">F38/C38</f>
        <v>107.421875</v>
      </c>
      <c r="H38" s="12">
        <f>[1]ввод!K23</f>
        <v>434</v>
      </c>
      <c r="I38" s="10">
        <f t="shared" ref="I38:I47" si="11">H38/C38</f>
        <v>84.765625</v>
      </c>
      <c r="J38" s="10">
        <f t="shared" si="3"/>
        <v>202.734375</v>
      </c>
      <c r="K38" s="11">
        <f>[1]ввод!M23</f>
        <v>47</v>
      </c>
      <c r="L38" s="13">
        <f>[1]ввод!N23</f>
        <v>34</v>
      </c>
      <c r="M38" s="13">
        <f>[1]ввод!O23</f>
        <v>0</v>
      </c>
      <c r="N38" s="37">
        <f t="shared" si="8"/>
        <v>218.5546875</v>
      </c>
      <c r="O38" s="9">
        <f>[1]ввод!D23</f>
        <v>0</v>
      </c>
      <c r="P38" s="12">
        <f>[1]ввод!H23</f>
        <v>0</v>
      </c>
      <c r="Q38" s="12">
        <f>[1]ввод!L23</f>
        <v>0</v>
      </c>
      <c r="R38" s="12">
        <f>[1]ввод!E23</f>
        <v>6</v>
      </c>
      <c r="S38" s="15">
        <f>[1]ввод!I23</f>
        <v>18</v>
      </c>
    </row>
    <row r="39" spans="1:19" ht="15.75" thickBot="1" x14ac:dyDescent="0.3">
      <c r="A39" s="16">
        <v>22</v>
      </c>
      <c r="B39" s="17" t="s">
        <v>42</v>
      </c>
      <c r="C39" s="8">
        <v>5.12</v>
      </c>
      <c r="D39" s="9">
        <f>[1]ввод!C24</f>
        <v>30</v>
      </c>
      <c r="E39" s="18">
        <f t="shared" si="9"/>
        <v>5.859375</v>
      </c>
      <c r="F39" s="11">
        <f>[1]ввод!G24</f>
        <v>185</v>
      </c>
      <c r="G39" s="18">
        <f t="shared" si="10"/>
        <v>36.1328125</v>
      </c>
      <c r="H39" s="12">
        <f>[1]ввод!K24</f>
        <v>108</v>
      </c>
      <c r="I39" s="18">
        <f t="shared" si="11"/>
        <v>21.09375</v>
      </c>
      <c r="J39" s="18">
        <f t="shared" si="3"/>
        <v>63.0859375</v>
      </c>
      <c r="K39" s="11">
        <f>[1]ввод!M24</f>
        <v>7</v>
      </c>
      <c r="L39" s="13">
        <f>[1]ввод!N24</f>
        <v>23</v>
      </c>
      <c r="M39" s="13">
        <f>[1]ввод!O24</f>
        <v>5</v>
      </c>
      <c r="N39" s="19">
        <f t="shared" si="8"/>
        <v>69.921875</v>
      </c>
      <c r="O39" s="9">
        <f>[1]ввод!D24</f>
        <v>0</v>
      </c>
      <c r="P39" s="12">
        <f>[1]ввод!H24</f>
        <v>0</v>
      </c>
      <c r="Q39" s="12">
        <f>[1]ввод!L24</f>
        <v>0</v>
      </c>
      <c r="R39" s="12">
        <f>[1]ввод!E24</f>
        <v>2</v>
      </c>
      <c r="S39" s="15">
        <f>[1]ввод!I24</f>
        <v>8</v>
      </c>
    </row>
    <row r="40" spans="1:19" ht="15.75" thickBot="1" x14ac:dyDescent="0.3">
      <c r="A40" s="16">
        <v>23</v>
      </c>
      <c r="B40" s="17" t="s">
        <v>43</v>
      </c>
      <c r="C40" s="8">
        <v>5.12</v>
      </c>
      <c r="D40" s="9">
        <f>[1]ввод!C25</f>
        <v>92</v>
      </c>
      <c r="E40" s="18">
        <f t="shared" si="9"/>
        <v>17.96875</v>
      </c>
      <c r="F40" s="11">
        <f>[1]ввод!G25</f>
        <v>598</v>
      </c>
      <c r="G40" s="18">
        <f t="shared" si="10"/>
        <v>116.796875</v>
      </c>
      <c r="H40" s="12">
        <f>[1]ввод!K25</f>
        <v>463</v>
      </c>
      <c r="I40" s="18">
        <f t="shared" si="11"/>
        <v>90.4296875</v>
      </c>
      <c r="J40" s="18">
        <f t="shared" si="3"/>
        <v>225.1953125</v>
      </c>
      <c r="K40" s="11">
        <f>[1]ввод!M25</f>
        <v>42</v>
      </c>
      <c r="L40" s="13">
        <f>[1]ввод!N25</f>
        <v>122</v>
      </c>
      <c r="M40" s="13">
        <f>[1]ввод!O25</f>
        <v>9</v>
      </c>
      <c r="N40" s="19">
        <f t="shared" si="8"/>
        <v>258.984375</v>
      </c>
      <c r="O40" s="9">
        <f>[1]ввод!D25</f>
        <v>0</v>
      </c>
      <c r="P40" s="12">
        <f>[1]ввод!H25</f>
        <v>0</v>
      </c>
      <c r="Q40" s="12">
        <f>[1]ввод!L25</f>
        <v>0</v>
      </c>
      <c r="R40" s="12">
        <f>[1]ввод!E25</f>
        <v>6</v>
      </c>
      <c r="S40" s="15">
        <f>[1]ввод!I25</f>
        <v>14</v>
      </c>
    </row>
    <row r="41" spans="1:19" ht="15.75" thickBot="1" x14ac:dyDescent="0.3">
      <c r="A41" s="16">
        <v>24</v>
      </c>
      <c r="B41" s="17" t="s">
        <v>44</v>
      </c>
      <c r="C41" s="8">
        <v>5.12</v>
      </c>
      <c r="D41" s="9">
        <f>[1]ввод!C26</f>
        <v>66</v>
      </c>
      <c r="E41" s="18">
        <f t="shared" si="9"/>
        <v>12.890625</v>
      </c>
      <c r="F41" s="11">
        <f>[1]ввод!G26</f>
        <v>426</v>
      </c>
      <c r="G41" s="18">
        <f t="shared" si="10"/>
        <v>83.203125</v>
      </c>
      <c r="H41" s="12">
        <f>[1]ввод!K26</f>
        <v>330</v>
      </c>
      <c r="I41" s="18">
        <f t="shared" si="11"/>
        <v>64.453125</v>
      </c>
      <c r="J41" s="18">
        <f t="shared" si="3"/>
        <v>160.546875</v>
      </c>
      <c r="K41" s="11">
        <f>[1]ввод!M26</f>
        <v>68</v>
      </c>
      <c r="L41" s="13">
        <f>[1]ввод!N26</f>
        <v>37</v>
      </c>
      <c r="M41" s="13">
        <f>[1]ввод!O26</f>
        <v>11</v>
      </c>
      <c r="N41" s="19">
        <f t="shared" si="8"/>
        <v>183.203125</v>
      </c>
      <c r="O41" s="9">
        <f>[1]ввод!D26</f>
        <v>0</v>
      </c>
      <c r="P41" s="12">
        <f>[1]ввод!H26</f>
        <v>0</v>
      </c>
      <c r="Q41" s="12">
        <f>[1]ввод!L26</f>
        <v>0</v>
      </c>
      <c r="R41" s="12">
        <f>[1]ввод!E26</f>
        <v>6</v>
      </c>
      <c r="S41" s="15">
        <f>[1]ввод!I26</f>
        <v>5</v>
      </c>
    </row>
    <row r="42" spans="1:19" ht="15.75" thickBot="1" x14ac:dyDescent="0.3">
      <c r="A42" s="16">
        <v>25</v>
      </c>
      <c r="B42" s="17" t="s">
        <v>45</v>
      </c>
      <c r="C42" s="8">
        <v>5.12</v>
      </c>
      <c r="D42" s="9">
        <f>[1]ввод!C27</f>
        <v>65</v>
      </c>
      <c r="E42" s="18">
        <f t="shared" si="9"/>
        <v>12.6953125</v>
      </c>
      <c r="F42" s="11">
        <f>[1]ввод!G27</f>
        <v>533</v>
      </c>
      <c r="G42" s="18">
        <f t="shared" si="10"/>
        <v>104.1015625</v>
      </c>
      <c r="H42" s="12">
        <f>[1]ввод!K27</f>
        <v>286</v>
      </c>
      <c r="I42" s="18">
        <f t="shared" si="11"/>
        <v>55.859375</v>
      </c>
      <c r="J42" s="18">
        <f t="shared" si="3"/>
        <v>172.65625</v>
      </c>
      <c r="K42" s="11">
        <f>[1]ввод!M27</f>
        <v>57</v>
      </c>
      <c r="L42" s="13">
        <f>[1]ввод!N27</f>
        <v>118</v>
      </c>
      <c r="M42" s="13">
        <f>[1]ввод!O27</f>
        <v>9</v>
      </c>
      <c r="N42" s="19">
        <f t="shared" si="8"/>
        <v>208.59375</v>
      </c>
      <c r="O42" s="9">
        <f>[1]ввод!D27</f>
        <v>0</v>
      </c>
      <c r="P42" s="12">
        <f>[1]ввод!H27</f>
        <v>0</v>
      </c>
      <c r="Q42" s="12">
        <f>[1]ввод!L27</f>
        <v>0</v>
      </c>
      <c r="R42" s="12">
        <f>[1]ввод!E27</f>
        <v>2</v>
      </c>
      <c r="S42" s="15">
        <f>[1]ввод!I27</f>
        <v>13</v>
      </c>
    </row>
    <row r="43" spans="1:19" ht="15.75" thickBot="1" x14ac:dyDescent="0.3">
      <c r="A43" s="16">
        <v>26</v>
      </c>
      <c r="B43" s="17" t="s">
        <v>46</v>
      </c>
      <c r="C43" s="8">
        <v>5.12</v>
      </c>
      <c r="D43" s="9">
        <f>[1]ввод!C28</f>
        <v>40</v>
      </c>
      <c r="E43" s="18">
        <f t="shared" si="9"/>
        <v>7.8125</v>
      </c>
      <c r="F43" s="11">
        <f>[1]ввод!G28</f>
        <v>218</v>
      </c>
      <c r="G43" s="18">
        <f t="shared" si="10"/>
        <v>42.578125</v>
      </c>
      <c r="H43" s="12">
        <f>[1]ввод!K28</f>
        <v>417</v>
      </c>
      <c r="I43" s="18">
        <f t="shared" si="11"/>
        <v>81.4453125</v>
      </c>
      <c r="J43" s="18">
        <f t="shared" si="3"/>
        <v>131.8359375</v>
      </c>
      <c r="K43" s="11">
        <f>[1]ввод!M28</f>
        <v>20</v>
      </c>
      <c r="L43" s="13">
        <f>[1]ввод!N28</f>
        <v>28</v>
      </c>
      <c r="M43" s="13">
        <f>[1]ввод!O28</f>
        <v>0</v>
      </c>
      <c r="N43" s="19">
        <f t="shared" si="8"/>
        <v>141.2109375</v>
      </c>
      <c r="O43" s="9">
        <f>[1]ввод!D28</f>
        <v>0</v>
      </c>
      <c r="P43" s="12">
        <f>[1]ввод!H28</f>
        <v>0</v>
      </c>
      <c r="Q43" s="12">
        <f>[1]ввод!L28</f>
        <v>0</v>
      </c>
      <c r="R43" s="12">
        <f>[1]ввод!E28</f>
        <v>4</v>
      </c>
      <c r="S43" s="15">
        <f>[1]ввод!I28</f>
        <v>4</v>
      </c>
    </row>
    <row r="44" spans="1:19" ht="15.75" thickBot="1" x14ac:dyDescent="0.3">
      <c r="A44" s="16">
        <v>27</v>
      </c>
      <c r="B44" s="17" t="s">
        <v>47</v>
      </c>
      <c r="C44" s="8">
        <v>5.12</v>
      </c>
      <c r="D44" s="9">
        <f>[1]ввод!C29</f>
        <v>34</v>
      </c>
      <c r="E44" s="18">
        <f t="shared" si="9"/>
        <v>6.640625</v>
      </c>
      <c r="F44" s="11">
        <f>[1]ввод!G29</f>
        <v>371</v>
      </c>
      <c r="G44" s="18">
        <f t="shared" si="10"/>
        <v>72.4609375</v>
      </c>
      <c r="H44" s="12">
        <f>[1]ввод!K29</f>
        <v>133</v>
      </c>
      <c r="I44" s="18">
        <f t="shared" si="11"/>
        <v>25.9765625</v>
      </c>
      <c r="J44" s="18">
        <f t="shared" si="3"/>
        <v>105.078125</v>
      </c>
      <c r="K44" s="11">
        <f>[1]ввод!M29</f>
        <v>28</v>
      </c>
      <c r="L44" s="13">
        <f>[1]ввод!N29</f>
        <v>54</v>
      </c>
      <c r="M44" s="13">
        <f>[1]ввод!O29</f>
        <v>2</v>
      </c>
      <c r="N44" s="19">
        <f t="shared" si="8"/>
        <v>121.484375</v>
      </c>
      <c r="O44" s="9">
        <f>[1]ввод!D29</f>
        <v>0</v>
      </c>
      <c r="P44" s="12">
        <f>[1]ввод!H29</f>
        <v>0</v>
      </c>
      <c r="Q44" s="12">
        <f>[1]ввод!L29</f>
        <v>0</v>
      </c>
      <c r="R44" s="12">
        <f>[1]ввод!E29</f>
        <v>3</v>
      </c>
      <c r="S44" s="15">
        <f>[1]ввод!I29</f>
        <v>2</v>
      </c>
    </row>
    <row r="45" spans="1:19" ht="15.75" thickBot="1" x14ac:dyDescent="0.3">
      <c r="A45" s="16">
        <v>28</v>
      </c>
      <c r="B45" s="17" t="s">
        <v>48</v>
      </c>
      <c r="C45" s="8">
        <v>5.12</v>
      </c>
      <c r="D45" s="9">
        <f>[1]ввод!C30</f>
        <v>71</v>
      </c>
      <c r="E45" s="18">
        <f t="shared" si="9"/>
        <v>13.8671875</v>
      </c>
      <c r="F45" s="11">
        <f>[1]ввод!G30</f>
        <v>742</v>
      </c>
      <c r="G45" s="18">
        <f t="shared" si="10"/>
        <v>144.921875</v>
      </c>
      <c r="H45" s="12">
        <f>[1]ввод!K30</f>
        <v>373</v>
      </c>
      <c r="I45" s="18">
        <f t="shared" si="11"/>
        <v>72.8515625</v>
      </c>
      <c r="J45" s="18">
        <f t="shared" si="3"/>
        <v>231.640625</v>
      </c>
      <c r="K45" s="11">
        <f>[1]ввод!M30</f>
        <v>42</v>
      </c>
      <c r="L45" s="13">
        <f>[1]ввод!N30</f>
        <v>29</v>
      </c>
      <c r="M45" s="13">
        <f>[1]ввод!O30</f>
        <v>18</v>
      </c>
      <c r="N45" s="19">
        <f t="shared" si="8"/>
        <v>249.0234375</v>
      </c>
      <c r="O45" s="9">
        <f>[1]ввод!D30</f>
        <v>0</v>
      </c>
      <c r="P45" s="12">
        <f>[1]ввод!H30</f>
        <v>0</v>
      </c>
      <c r="Q45" s="12">
        <f>[1]ввод!L30</f>
        <v>0</v>
      </c>
      <c r="R45" s="12">
        <f>[1]ввод!E30</f>
        <v>12</v>
      </c>
      <c r="S45" s="15">
        <f>[1]ввод!I30</f>
        <v>6</v>
      </c>
    </row>
    <row r="46" spans="1:19" ht="15.75" thickBot="1" x14ac:dyDescent="0.3">
      <c r="A46" s="16">
        <v>29</v>
      </c>
      <c r="B46" s="17" t="s">
        <v>49</v>
      </c>
      <c r="C46" s="8">
        <v>5.12</v>
      </c>
      <c r="D46" s="9">
        <f>[1]ввод!C31</f>
        <v>55</v>
      </c>
      <c r="E46" s="18">
        <f t="shared" si="9"/>
        <v>10.7421875</v>
      </c>
      <c r="F46" s="11">
        <f>[1]ввод!G31</f>
        <v>567</v>
      </c>
      <c r="G46" s="18">
        <f t="shared" si="10"/>
        <v>110.7421875</v>
      </c>
      <c r="H46" s="12">
        <f>[1]ввод!K31</f>
        <v>265</v>
      </c>
      <c r="I46" s="18">
        <f t="shared" si="11"/>
        <v>51.7578125</v>
      </c>
      <c r="J46" s="18">
        <f t="shared" si="3"/>
        <v>173.2421875</v>
      </c>
      <c r="K46" s="11">
        <f>[1]ввод!M31</f>
        <v>35</v>
      </c>
      <c r="L46" s="13">
        <f>[1]ввод!N31</f>
        <v>97</v>
      </c>
      <c r="M46" s="13">
        <f>[1]ввод!O31</f>
        <v>10</v>
      </c>
      <c r="N46" s="19">
        <f t="shared" si="8"/>
        <v>200.9765625</v>
      </c>
      <c r="O46" s="9">
        <f>[1]ввод!D31</f>
        <v>0</v>
      </c>
      <c r="P46" s="12">
        <f>[1]ввод!H31</f>
        <v>0</v>
      </c>
      <c r="Q46" s="12">
        <f>[1]ввод!L31</f>
        <v>0</v>
      </c>
      <c r="R46" s="12">
        <f>[1]ввод!E31</f>
        <v>6</v>
      </c>
      <c r="S46" s="15">
        <f>[1]ввод!I31</f>
        <v>13</v>
      </c>
    </row>
    <row r="47" spans="1:19" ht="15.75" thickBot="1" x14ac:dyDescent="0.3">
      <c r="A47" s="16">
        <v>30</v>
      </c>
      <c r="B47" s="17" t="s">
        <v>49</v>
      </c>
      <c r="C47" s="8">
        <v>5.12</v>
      </c>
      <c r="D47" s="9">
        <f>[1]ввод!C32</f>
        <v>38</v>
      </c>
      <c r="E47" s="23">
        <f t="shared" si="9"/>
        <v>7.421875</v>
      </c>
      <c r="F47" s="11">
        <f>[1]ввод!G32</f>
        <v>590</v>
      </c>
      <c r="G47" s="23">
        <f t="shared" si="10"/>
        <v>115.234375</v>
      </c>
      <c r="H47" s="12">
        <f>[1]ввод!K32</f>
        <v>287</v>
      </c>
      <c r="I47" s="23">
        <f t="shared" si="11"/>
        <v>56.0546875</v>
      </c>
      <c r="J47" s="23">
        <f t="shared" si="3"/>
        <v>178.7109375</v>
      </c>
      <c r="K47" s="11">
        <f>[1]ввод!M32</f>
        <v>14</v>
      </c>
      <c r="L47" s="13">
        <f>[1]ввод!N32</f>
        <v>50</v>
      </c>
      <c r="M47" s="13">
        <f>[1]ввод!O32</f>
        <v>7</v>
      </c>
      <c r="N47" s="19">
        <f t="shared" si="8"/>
        <v>192.578125</v>
      </c>
      <c r="O47" s="9">
        <f>[1]ввод!D32</f>
        <v>0</v>
      </c>
      <c r="P47" s="12">
        <f>[1]ввод!H32</f>
        <v>0</v>
      </c>
      <c r="Q47" s="12">
        <f>[1]ввод!L32</f>
        <v>0</v>
      </c>
      <c r="R47" s="12">
        <f>[1]ввод!E32</f>
        <v>3</v>
      </c>
      <c r="S47" s="15">
        <f>[1]ввод!I32</f>
        <v>16</v>
      </c>
    </row>
    <row r="48" spans="1:19" ht="15.75" thickBot="1" x14ac:dyDescent="0.3">
      <c r="A48" s="20">
        <v>76</v>
      </c>
      <c r="B48" s="21" t="s">
        <v>49</v>
      </c>
      <c r="C48" s="8">
        <v>5.12</v>
      </c>
      <c r="D48" s="22">
        <f>[1]ввод!C78</f>
        <v>50</v>
      </c>
      <c r="E48" s="23">
        <f>D48/C48</f>
        <v>9.765625</v>
      </c>
      <c r="F48" s="24">
        <f>[1]ввод!G78</f>
        <v>636</v>
      </c>
      <c r="G48" s="23">
        <f>F48/C48</f>
        <v>124.21875</v>
      </c>
      <c r="H48" s="25">
        <f>[1]ввод!K78</f>
        <v>208</v>
      </c>
      <c r="I48" s="23">
        <f>H48/C48</f>
        <v>40.625</v>
      </c>
      <c r="J48" s="23">
        <f>E48+G48+I48</f>
        <v>174.609375</v>
      </c>
      <c r="K48" s="24">
        <f>[1]ввод!M78</f>
        <v>41</v>
      </c>
      <c r="L48" s="26">
        <f>[1]ввод!N78</f>
        <v>96</v>
      </c>
      <c r="M48" s="26">
        <f>[1]ввод!O78</f>
        <v>3</v>
      </c>
      <c r="N48" s="27">
        <f t="shared" si="8"/>
        <v>201.953125</v>
      </c>
      <c r="O48" s="22">
        <f>[1]ввод!D78</f>
        <v>0</v>
      </c>
      <c r="P48" s="25">
        <f>[1]ввод!H78</f>
        <v>0</v>
      </c>
      <c r="Q48" s="25">
        <f>[1]ввод!L78</f>
        <v>0</v>
      </c>
      <c r="R48" s="25">
        <f>[1]ввод!E78</f>
        <v>2</v>
      </c>
      <c r="S48" s="28">
        <f>[1]ввод!I78</f>
        <v>9</v>
      </c>
    </row>
    <row r="49" spans="1:19" ht="15.75" thickBot="1" x14ac:dyDescent="0.3">
      <c r="A49" s="66" t="s">
        <v>50</v>
      </c>
      <c r="B49" s="67"/>
      <c r="C49" s="8">
        <v>5.12</v>
      </c>
      <c r="D49" s="29">
        <f>D46+D47+D48</f>
        <v>143</v>
      </c>
      <c r="E49" s="30">
        <f>D49/C49/COUNT(C46:C48)</f>
        <v>9.3098958333333339</v>
      </c>
      <c r="F49" s="31">
        <f>F46+F47+F48</f>
        <v>1793</v>
      </c>
      <c r="G49" s="30">
        <f>F49/C49/COUNT(C46:C48)</f>
        <v>116.73177083333333</v>
      </c>
      <c r="H49" s="32">
        <f>H46+H47+H48</f>
        <v>760</v>
      </c>
      <c r="I49" s="30">
        <f>H49/C49/COUNT(C46:C48)</f>
        <v>49.479166666666664</v>
      </c>
      <c r="J49" s="30">
        <f t="shared" si="3"/>
        <v>175.52083333333331</v>
      </c>
      <c r="K49" s="32">
        <f>K46+K47+K48</f>
        <v>90</v>
      </c>
      <c r="L49" s="33">
        <f>L46+L47+L48</f>
        <v>243</v>
      </c>
      <c r="M49" s="33">
        <f>M46+M47+M48</f>
        <v>20</v>
      </c>
      <c r="N49" s="34">
        <f>J49+K49/C49/COUNT(C46:C48)+L49/C49/COUNT(C46:C48)+M49/C49/COUNT(C46:C48)</f>
        <v>198.50260416666666</v>
      </c>
      <c r="O49" s="29">
        <f>O46+O47+O48</f>
        <v>0</v>
      </c>
      <c r="P49" s="32">
        <f>P46+P47+P48</f>
        <v>0</v>
      </c>
      <c r="Q49" s="32">
        <f>Q46+Q47+Q48</f>
        <v>0</v>
      </c>
      <c r="R49" s="32">
        <f>R46+R47+R48</f>
        <v>11</v>
      </c>
      <c r="S49" s="35">
        <f>S46+S47+S48</f>
        <v>38</v>
      </c>
    </row>
    <row r="50" spans="1:19" ht="15.75" thickBot="1" x14ac:dyDescent="0.3">
      <c r="A50" s="40">
        <v>31</v>
      </c>
      <c r="B50" s="41" t="s">
        <v>51</v>
      </c>
      <c r="C50" s="8">
        <v>5.12</v>
      </c>
      <c r="D50" s="9">
        <f>[1]ввод!C33</f>
        <v>38</v>
      </c>
      <c r="E50" s="10">
        <f t="shared" ref="E50:E59" si="12">D50/C50</f>
        <v>7.421875</v>
      </c>
      <c r="F50" s="11">
        <f>[1]ввод!G33</f>
        <v>281</v>
      </c>
      <c r="G50" s="10">
        <f t="shared" ref="G50:G59" si="13">F50/C50</f>
        <v>54.8828125</v>
      </c>
      <c r="H50" s="12">
        <f>[1]ввод!K33</f>
        <v>198</v>
      </c>
      <c r="I50" s="10">
        <f t="shared" ref="I50:I59" si="14">H50/C50</f>
        <v>38.671875</v>
      </c>
      <c r="J50" s="10">
        <f t="shared" si="3"/>
        <v>100.9765625</v>
      </c>
      <c r="K50" s="11">
        <f>[1]ввод!M33</f>
        <v>16</v>
      </c>
      <c r="L50" s="13">
        <f>[1]ввод!N33</f>
        <v>42</v>
      </c>
      <c r="M50" s="13">
        <f>[1]ввод!O33</f>
        <v>6</v>
      </c>
      <c r="N50" s="37">
        <f t="shared" si="8"/>
        <v>113.4765625</v>
      </c>
      <c r="O50" s="9">
        <f>[1]ввод!D33</f>
        <v>0</v>
      </c>
      <c r="P50" s="12">
        <f>[1]ввод!H33</f>
        <v>0</v>
      </c>
      <c r="Q50" s="12">
        <f>[1]ввод!L33</f>
        <v>0</v>
      </c>
      <c r="R50" s="12">
        <f>[1]ввод!E33</f>
        <v>5</v>
      </c>
      <c r="S50" s="15">
        <f>[1]ввод!I33</f>
        <v>4</v>
      </c>
    </row>
    <row r="51" spans="1:19" ht="15.75" thickBot="1" x14ac:dyDescent="0.3">
      <c r="A51" s="16">
        <v>32</v>
      </c>
      <c r="B51" s="17" t="s">
        <v>52</v>
      </c>
      <c r="C51" s="8">
        <v>5.12</v>
      </c>
      <c r="D51" s="9">
        <f>[1]ввод!C34</f>
        <v>55</v>
      </c>
      <c r="E51" s="18">
        <f t="shared" si="12"/>
        <v>10.7421875</v>
      </c>
      <c r="F51" s="11">
        <f>[1]ввод!G34</f>
        <v>370</v>
      </c>
      <c r="G51" s="18">
        <f t="shared" si="13"/>
        <v>72.265625</v>
      </c>
      <c r="H51" s="12">
        <f>[1]ввод!K34</f>
        <v>360</v>
      </c>
      <c r="I51" s="18">
        <f t="shared" si="14"/>
        <v>70.3125</v>
      </c>
      <c r="J51" s="18">
        <f t="shared" si="3"/>
        <v>153.3203125</v>
      </c>
      <c r="K51" s="11">
        <f>[1]ввод!M34</f>
        <v>10</v>
      </c>
      <c r="L51" s="13">
        <f>[1]ввод!N34</f>
        <v>77</v>
      </c>
      <c r="M51" s="13">
        <f>[1]ввод!O34</f>
        <v>5</v>
      </c>
      <c r="N51" s="19">
        <f t="shared" si="8"/>
        <v>171.2890625</v>
      </c>
      <c r="O51" s="9">
        <f>[1]ввод!D34</f>
        <v>0</v>
      </c>
      <c r="P51" s="12">
        <f>[1]ввод!H34</f>
        <v>0</v>
      </c>
      <c r="Q51" s="12">
        <f>[1]ввод!L34</f>
        <v>0</v>
      </c>
      <c r="R51" s="12">
        <f>[1]ввод!E34</f>
        <v>6</v>
      </c>
      <c r="S51" s="15">
        <f>[1]ввод!I34</f>
        <v>10</v>
      </c>
    </row>
    <row r="52" spans="1:19" ht="15.75" thickBot="1" x14ac:dyDescent="0.3">
      <c r="A52" s="16">
        <v>33</v>
      </c>
      <c r="B52" s="17" t="s">
        <v>53</v>
      </c>
      <c r="C52" s="8">
        <v>5.12</v>
      </c>
      <c r="D52" s="9">
        <f>[1]ввод!C35</f>
        <v>86</v>
      </c>
      <c r="E52" s="18">
        <f t="shared" si="12"/>
        <v>16.796875</v>
      </c>
      <c r="F52" s="11">
        <f>[1]ввод!G35</f>
        <v>2585</v>
      </c>
      <c r="G52" s="18">
        <f t="shared" si="13"/>
        <v>504.8828125</v>
      </c>
      <c r="H52" s="12">
        <f>[1]ввод!K35</f>
        <v>644</v>
      </c>
      <c r="I52" s="18">
        <f t="shared" si="14"/>
        <v>125.78125</v>
      </c>
      <c r="J52" s="18">
        <f t="shared" si="3"/>
        <v>647.4609375</v>
      </c>
      <c r="K52" s="11">
        <f>[1]ввод!M35</f>
        <v>44</v>
      </c>
      <c r="L52" s="13">
        <f>[1]ввод!N35</f>
        <v>70</v>
      </c>
      <c r="M52" s="13">
        <f>[1]ввод!O35</f>
        <v>16</v>
      </c>
      <c r="N52" s="19">
        <f t="shared" si="8"/>
        <v>672.8515625</v>
      </c>
      <c r="O52" s="9">
        <f>[1]ввод!D35</f>
        <v>0</v>
      </c>
      <c r="P52" s="12">
        <f>[1]ввод!H35</f>
        <v>0</v>
      </c>
      <c r="Q52" s="12">
        <f>[1]ввод!L35</f>
        <v>2</v>
      </c>
      <c r="R52" s="12">
        <f>[1]ввод!E35</f>
        <v>14</v>
      </c>
      <c r="S52" s="15">
        <f>[1]ввод!I35</f>
        <v>35</v>
      </c>
    </row>
    <row r="53" spans="1:19" ht="15.75" thickBot="1" x14ac:dyDescent="0.3">
      <c r="A53" s="16">
        <v>34</v>
      </c>
      <c r="B53" s="17" t="s">
        <v>54</v>
      </c>
      <c r="C53" s="8">
        <v>5.12</v>
      </c>
      <c r="D53" s="9">
        <f>[1]ввод!C36</f>
        <v>36</v>
      </c>
      <c r="E53" s="18">
        <f t="shared" si="12"/>
        <v>7.03125</v>
      </c>
      <c r="F53" s="11">
        <f>[1]ввод!G36</f>
        <v>457</v>
      </c>
      <c r="G53" s="18">
        <f t="shared" si="13"/>
        <v>89.2578125</v>
      </c>
      <c r="H53" s="12">
        <f>[1]ввод!K36</f>
        <v>187</v>
      </c>
      <c r="I53" s="18">
        <f t="shared" si="14"/>
        <v>36.5234375</v>
      </c>
      <c r="J53" s="18">
        <f t="shared" si="3"/>
        <v>132.8125</v>
      </c>
      <c r="K53" s="11">
        <f>[1]ввод!M36</f>
        <v>4</v>
      </c>
      <c r="L53" s="13">
        <f>[1]ввод!N36</f>
        <v>26</v>
      </c>
      <c r="M53" s="13">
        <f>[1]ввод!O36</f>
        <v>11</v>
      </c>
      <c r="N53" s="19">
        <f t="shared" si="8"/>
        <v>140.8203125</v>
      </c>
      <c r="O53" s="9">
        <f>[1]ввод!D36</f>
        <v>0</v>
      </c>
      <c r="P53" s="12">
        <f>[1]ввод!H36</f>
        <v>0</v>
      </c>
      <c r="Q53" s="12">
        <f>[1]ввод!L36</f>
        <v>0</v>
      </c>
      <c r="R53" s="12">
        <f>[1]ввод!E36</f>
        <v>6</v>
      </c>
      <c r="S53" s="15">
        <f>[1]ввод!I36</f>
        <v>5</v>
      </c>
    </row>
    <row r="54" spans="1:19" ht="15.75" thickBot="1" x14ac:dyDescent="0.3">
      <c r="A54" s="16">
        <v>35</v>
      </c>
      <c r="B54" s="17" t="s">
        <v>55</v>
      </c>
      <c r="C54" s="8">
        <v>5.12</v>
      </c>
      <c r="D54" s="9">
        <f>[1]ввод!C37</f>
        <v>60</v>
      </c>
      <c r="E54" s="18">
        <f t="shared" si="12"/>
        <v>11.71875</v>
      </c>
      <c r="F54" s="11">
        <f>[1]ввод!G37</f>
        <v>1194</v>
      </c>
      <c r="G54" s="18">
        <f t="shared" si="13"/>
        <v>233.203125</v>
      </c>
      <c r="H54" s="12">
        <f>[1]ввод!K37</f>
        <v>282</v>
      </c>
      <c r="I54" s="18">
        <f t="shared" si="14"/>
        <v>55.078125</v>
      </c>
      <c r="J54" s="18">
        <f t="shared" si="3"/>
        <v>300</v>
      </c>
      <c r="K54" s="11">
        <f>[1]ввод!M37</f>
        <v>44</v>
      </c>
      <c r="L54" s="13">
        <f>[1]ввод!N37</f>
        <v>33</v>
      </c>
      <c r="M54" s="13">
        <f>[1]ввод!O37</f>
        <v>9</v>
      </c>
      <c r="N54" s="19">
        <f t="shared" si="8"/>
        <v>316.796875</v>
      </c>
      <c r="O54" s="9">
        <f>[1]ввод!D37</f>
        <v>0</v>
      </c>
      <c r="P54" s="12">
        <f>[1]ввод!H37</f>
        <v>0</v>
      </c>
      <c r="Q54" s="12">
        <f>[1]ввод!L37</f>
        <v>0</v>
      </c>
      <c r="R54" s="12">
        <f>[1]ввод!E37</f>
        <v>4</v>
      </c>
      <c r="S54" s="15">
        <f>[1]ввод!I37</f>
        <v>13</v>
      </c>
    </row>
    <row r="55" spans="1:19" ht="15.75" thickBot="1" x14ac:dyDescent="0.3">
      <c r="A55" s="16">
        <v>36</v>
      </c>
      <c r="B55" s="17" t="s">
        <v>56</v>
      </c>
      <c r="C55" s="8">
        <v>5.12</v>
      </c>
      <c r="D55" s="9">
        <f>[1]ввод!C38</f>
        <v>33</v>
      </c>
      <c r="E55" s="18">
        <f t="shared" si="12"/>
        <v>6.4453125</v>
      </c>
      <c r="F55" s="11">
        <f>[1]ввод!G38</f>
        <v>368</v>
      </c>
      <c r="G55" s="18">
        <f t="shared" si="13"/>
        <v>71.875</v>
      </c>
      <c r="H55" s="12">
        <f>[1]ввод!K38</f>
        <v>356</v>
      </c>
      <c r="I55" s="18">
        <f t="shared" si="14"/>
        <v>69.53125</v>
      </c>
      <c r="J55" s="18">
        <f t="shared" si="3"/>
        <v>147.8515625</v>
      </c>
      <c r="K55" s="11">
        <f>[1]ввод!M38</f>
        <v>11</v>
      </c>
      <c r="L55" s="13">
        <f>[1]ввод!N38</f>
        <v>13</v>
      </c>
      <c r="M55" s="13">
        <f>[1]ввод!O38</f>
        <v>5</v>
      </c>
      <c r="N55" s="19">
        <f t="shared" si="8"/>
        <v>153.515625</v>
      </c>
      <c r="O55" s="9">
        <f>[1]ввод!D38</f>
        <v>0</v>
      </c>
      <c r="P55" s="12">
        <f>[1]ввод!H38</f>
        <v>0</v>
      </c>
      <c r="Q55" s="12">
        <f>[1]ввод!L38</f>
        <v>0</v>
      </c>
      <c r="R55" s="12">
        <f>[1]ввод!E38</f>
        <v>5</v>
      </c>
      <c r="S55" s="15">
        <f>[1]ввод!I38</f>
        <v>5</v>
      </c>
    </row>
    <row r="56" spans="1:19" ht="15.75" thickBot="1" x14ac:dyDescent="0.3">
      <c r="A56" s="16">
        <v>37</v>
      </c>
      <c r="B56" s="17" t="s">
        <v>57</v>
      </c>
      <c r="C56" s="8">
        <v>5.12</v>
      </c>
      <c r="D56" s="9">
        <f>[1]ввод!C39</f>
        <v>31</v>
      </c>
      <c r="E56" s="18">
        <f t="shared" si="12"/>
        <v>6.0546875</v>
      </c>
      <c r="F56" s="11">
        <f>[1]ввод!G39</f>
        <v>207</v>
      </c>
      <c r="G56" s="18">
        <f t="shared" si="13"/>
        <v>40.4296875</v>
      </c>
      <c r="H56" s="12">
        <f>[1]ввод!K39</f>
        <v>173</v>
      </c>
      <c r="I56" s="18">
        <f t="shared" si="14"/>
        <v>33.7890625</v>
      </c>
      <c r="J56" s="18">
        <f t="shared" si="3"/>
        <v>80.2734375</v>
      </c>
      <c r="K56" s="11">
        <f>[1]ввод!M39</f>
        <v>52</v>
      </c>
      <c r="L56" s="13">
        <f>[1]ввод!N39</f>
        <v>30</v>
      </c>
      <c r="M56" s="13">
        <f>[1]ввод!O39</f>
        <v>4</v>
      </c>
      <c r="N56" s="19">
        <f t="shared" si="8"/>
        <v>97.0703125</v>
      </c>
      <c r="O56" s="9">
        <f>[1]ввод!D39</f>
        <v>0</v>
      </c>
      <c r="P56" s="12">
        <f>[1]ввод!H39</f>
        <v>0</v>
      </c>
      <c r="Q56" s="12">
        <f>[1]ввод!L39</f>
        <v>0</v>
      </c>
      <c r="R56" s="12">
        <f>[1]ввод!E39</f>
        <v>5</v>
      </c>
      <c r="S56" s="15">
        <f>[1]ввод!I39</f>
        <v>9</v>
      </c>
    </row>
    <row r="57" spans="1:19" ht="15.75" thickBot="1" x14ac:dyDescent="0.3">
      <c r="A57" s="16">
        <v>38</v>
      </c>
      <c r="B57" s="17" t="s">
        <v>58</v>
      </c>
      <c r="C57" s="8">
        <v>5.12</v>
      </c>
      <c r="D57" s="9">
        <f>[1]ввод!C40</f>
        <v>32</v>
      </c>
      <c r="E57" s="18">
        <f t="shared" si="12"/>
        <v>6.25</v>
      </c>
      <c r="F57" s="11">
        <f>[1]ввод!G40</f>
        <v>949</v>
      </c>
      <c r="G57" s="18">
        <f t="shared" si="13"/>
        <v>185.3515625</v>
      </c>
      <c r="H57" s="12">
        <f>[1]ввод!K40</f>
        <v>300</v>
      </c>
      <c r="I57" s="18">
        <f t="shared" si="14"/>
        <v>58.59375</v>
      </c>
      <c r="J57" s="18">
        <f t="shared" si="3"/>
        <v>250.1953125</v>
      </c>
      <c r="K57" s="11">
        <f>[1]ввод!M40</f>
        <v>32</v>
      </c>
      <c r="L57" s="13">
        <f>[1]ввод!N40</f>
        <v>130</v>
      </c>
      <c r="M57" s="13">
        <f>[1]ввод!O40</f>
        <v>8</v>
      </c>
      <c r="N57" s="19">
        <f t="shared" si="8"/>
        <v>283.3984375</v>
      </c>
      <c r="O57" s="9">
        <f>[1]ввод!D40</f>
        <v>0</v>
      </c>
      <c r="P57" s="12">
        <f>[1]ввод!H40</f>
        <v>0</v>
      </c>
      <c r="Q57" s="12">
        <f>[1]ввод!L40</f>
        <v>0</v>
      </c>
      <c r="R57" s="12">
        <f>[1]ввод!E40</f>
        <v>1</v>
      </c>
      <c r="S57" s="15">
        <f>[1]ввод!I40</f>
        <v>22</v>
      </c>
    </row>
    <row r="58" spans="1:19" ht="15.75" thickBot="1" x14ac:dyDescent="0.3">
      <c r="A58" s="16">
        <v>39</v>
      </c>
      <c r="B58" s="17" t="s">
        <v>58</v>
      </c>
      <c r="C58" s="8">
        <v>5.12</v>
      </c>
      <c r="D58" s="9">
        <f>[1]ввод!C41</f>
        <v>27</v>
      </c>
      <c r="E58" s="18">
        <f t="shared" si="12"/>
        <v>5.2734375</v>
      </c>
      <c r="F58" s="11">
        <f>[1]ввод!G41</f>
        <v>1049</v>
      </c>
      <c r="G58" s="18">
        <f t="shared" si="13"/>
        <v>204.8828125</v>
      </c>
      <c r="H58" s="12">
        <f>[1]ввод!K41</f>
        <v>272</v>
      </c>
      <c r="I58" s="18">
        <f t="shared" si="14"/>
        <v>53.125</v>
      </c>
      <c r="J58" s="18">
        <f t="shared" si="3"/>
        <v>263.28125</v>
      </c>
      <c r="K58" s="11">
        <f>[1]ввод!M41</f>
        <v>40</v>
      </c>
      <c r="L58" s="13">
        <f>[1]ввод!N41</f>
        <v>109</v>
      </c>
      <c r="M58" s="13">
        <f>[1]ввод!O41</f>
        <v>4</v>
      </c>
      <c r="N58" s="19">
        <f t="shared" si="8"/>
        <v>293.1640625</v>
      </c>
      <c r="O58" s="9">
        <f>[1]ввод!D41</f>
        <v>0</v>
      </c>
      <c r="P58" s="12">
        <f>[1]ввод!H41</f>
        <v>0</v>
      </c>
      <c r="Q58" s="12">
        <f>[1]ввод!L41</f>
        <v>0</v>
      </c>
      <c r="R58" s="12">
        <f>[1]ввод!E41</f>
        <v>2</v>
      </c>
      <c r="S58" s="15">
        <f>[1]ввод!I41</f>
        <v>9</v>
      </c>
    </row>
    <row r="59" spans="1:19" ht="15.75" thickBot="1" x14ac:dyDescent="0.3">
      <c r="A59" s="16">
        <v>40</v>
      </c>
      <c r="B59" s="17" t="s">
        <v>58</v>
      </c>
      <c r="C59" s="8">
        <v>5.12</v>
      </c>
      <c r="D59" s="9">
        <f>[1]ввод!C42</f>
        <v>112</v>
      </c>
      <c r="E59" s="23">
        <f t="shared" si="12"/>
        <v>21.875</v>
      </c>
      <c r="F59" s="11">
        <f>[1]ввод!G42</f>
        <v>801</v>
      </c>
      <c r="G59" s="23">
        <f t="shared" si="13"/>
        <v>156.4453125</v>
      </c>
      <c r="H59" s="12">
        <f>[1]ввод!K42</f>
        <v>869</v>
      </c>
      <c r="I59" s="23">
        <f t="shared" si="14"/>
        <v>169.7265625</v>
      </c>
      <c r="J59" s="23">
        <f t="shared" si="3"/>
        <v>348.046875</v>
      </c>
      <c r="K59" s="11">
        <f>[1]ввод!M42</f>
        <v>25</v>
      </c>
      <c r="L59" s="13">
        <f>[1]ввод!N42</f>
        <v>72</v>
      </c>
      <c r="M59" s="13">
        <f>[1]ввод!O42</f>
        <v>29</v>
      </c>
      <c r="N59" s="19">
        <f t="shared" si="8"/>
        <v>372.65625</v>
      </c>
      <c r="O59" s="9">
        <f>[1]ввод!D42</f>
        <v>0</v>
      </c>
      <c r="P59" s="12">
        <f>[1]ввод!H42</f>
        <v>0</v>
      </c>
      <c r="Q59" s="12">
        <f>[1]ввод!L42</f>
        <v>0</v>
      </c>
      <c r="R59" s="12">
        <f>[1]ввод!E42</f>
        <v>9</v>
      </c>
      <c r="S59" s="15">
        <f>[1]ввод!I42</f>
        <v>6</v>
      </c>
    </row>
    <row r="60" spans="1:19" ht="15.75" thickBot="1" x14ac:dyDescent="0.3">
      <c r="A60" s="20">
        <v>77</v>
      </c>
      <c r="B60" s="21" t="s">
        <v>58</v>
      </c>
      <c r="C60" s="8">
        <v>5.12</v>
      </c>
      <c r="D60" s="22">
        <f>[1]ввод!C79</f>
        <v>73</v>
      </c>
      <c r="E60" s="23">
        <f>D60/C60</f>
        <v>14.2578125</v>
      </c>
      <c r="F60" s="24">
        <f>[1]ввод!G79</f>
        <v>620</v>
      </c>
      <c r="G60" s="23">
        <f>F60/C60</f>
        <v>121.09375</v>
      </c>
      <c r="H60" s="25">
        <f>[1]ввод!K79</f>
        <v>827</v>
      </c>
      <c r="I60" s="23">
        <f>H60/C60</f>
        <v>161.5234375</v>
      </c>
      <c r="J60" s="23">
        <f>E60+G60+I60</f>
        <v>296.875</v>
      </c>
      <c r="K60" s="24">
        <f>[1]ввод!M79</f>
        <v>15</v>
      </c>
      <c r="L60" s="26">
        <f>[1]ввод!N79</f>
        <v>49</v>
      </c>
      <c r="M60" s="26">
        <f>[1]ввод!O79</f>
        <v>8</v>
      </c>
      <c r="N60" s="27">
        <f t="shared" si="8"/>
        <v>310.9375</v>
      </c>
      <c r="O60" s="22">
        <f>[1]ввод!D79</f>
        <v>0</v>
      </c>
      <c r="P60" s="25">
        <f>[1]ввод!H79</f>
        <v>0</v>
      </c>
      <c r="Q60" s="25">
        <f>[1]ввод!L79</f>
        <v>0</v>
      </c>
      <c r="R60" s="25">
        <f>[1]ввод!E79</f>
        <v>12</v>
      </c>
      <c r="S60" s="28">
        <f>[1]ввод!I79</f>
        <v>12</v>
      </c>
    </row>
    <row r="61" spans="1:19" ht="15.75" thickBot="1" x14ac:dyDescent="0.3">
      <c r="A61" s="66" t="s">
        <v>59</v>
      </c>
      <c r="B61" s="67"/>
      <c r="C61" s="8">
        <v>5.12</v>
      </c>
      <c r="D61" s="29">
        <f>D57+D58+D59+D60</f>
        <v>244</v>
      </c>
      <c r="E61" s="30">
        <f>D61/C61/COUNT(C57:C60)</f>
        <v>11.9140625</v>
      </c>
      <c r="F61" s="31">
        <f>F57+F58+F59+F60</f>
        <v>3419</v>
      </c>
      <c r="G61" s="30">
        <f>F61/C61/COUNT(C57:C60)</f>
        <v>166.943359375</v>
      </c>
      <c r="H61" s="32">
        <f>H57+H58+H59+H60</f>
        <v>2268</v>
      </c>
      <c r="I61" s="30">
        <f>H61/C61/COUNT(C57:C60)</f>
        <v>110.7421875</v>
      </c>
      <c r="J61" s="30">
        <f t="shared" si="3"/>
        <v>289.599609375</v>
      </c>
      <c r="K61" s="42">
        <f>K57+K58+K59+K60</f>
        <v>112</v>
      </c>
      <c r="L61" s="43">
        <f>L57+L58+L59+L60</f>
        <v>360</v>
      </c>
      <c r="M61" s="43">
        <f>M57+M58+M59+M60</f>
        <v>49</v>
      </c>
      <c r="N61" s="34">
        <f>J61+K61/C61/COUNT(C57:C60)+L61/C61/COUNT(C57:C60)+M61/C61/COUNT(C57:C60)</f>
        <v>315.0390625</v>
      </c>
      <c r="O61" s="29">
        <f>O57+O58+O59+O60</f>
        <v>0</v>
      </c>
      <c r="P61" s="32">
        <f>P57+P58+P59+P60</f>
        <v>0</v>
      </c>
      <c r="Q61" s="32">
        <f>Q57+Q58+Q59+Q60</f>
        <v>0</v>
      </c>
      <c r="R61" s="32">
        <f>R57+R58+R59+R60</f>
        <v>24</v>
      </c>
      <c r="S61" s="35">
        <f>S57+S58+S59+S60</f>
        <v>49</v>
      </c>
    </row>
    <row r="62" spans="1:19" ht="15.75" thickBot="1" x14ac:dyDescent="0.3">
      <c r="A62" s="40">
        <v>41</v>
      </c>
      <c r="B62" s="41" t="s">
        <v>60</v>
      </c>
      <c r="C62" s="8">
        <v>5.12</v>
      </c>
      <c r="D62" s="9">
        <f>[1]ввод!C43</f>
        <v>45</v>
      </c>
      <c r="E62" s="10">
        <f>D62/C62</f>
        <v>8.7890625</v>
      </c>
      <c r="F62" s="11">
        <f>[1]ввод!G43</f>
        <v>520</v>
      </c>
      <c r="G62" s="10">
        <f>F62/C62</f>
        <v>101.5625</v>
      </c>
      <c r="H62" s="12">
        <f>[1]ввод!K43</f>
        <v>311</v>
      </c>
      <c r="I62" s="10">
        <f t="shared" ref="I62:I72" si="15">H62/C62</f>
        <v>60.7421875</v>
      </c>
      <c r="J62" s="10">
        <f t="shared" si="3"/>
        <v>171.09375</v>
      </c>
      <c r="K62" s="11">
        <f>[1]ввод!M43</f>
        <v>69</v>
      </c>
      <c r="L62" s="13">
        <f>[1]ввод!N43</f>
        <v>165</v>
      </c>
      <c r="M62" s="13">
        <f>[1]ввод!O43</f>
        <v>15</v>
      </c>
      <c r="N62" s="37">
        <f t="shared" si="8"/>
        <v>219.7265625</v>
      </c>
      <c r="O62" s="9">
        <f>[1]ввод!D43</f>
        <v>0</v>
      </c>
      <c r="P62" s="12">
        <f>[1]ввод!H43</f>
        <v>0</v>
      </c>
      <c r="Q62" s="12">
        <f>[1]ввод!L43</f>
        <v>0</v>
      </c>
      <c r="R62" s="12">
        <f>[1]ввод!E43</f>
        <v>2</v>
      </c>
      <c r="S62" s="15">
        <f>[1]ввод!I43</f>
        <v>14</v>
      </c>
    </row>
    <row r="63" spans="1:19" ht="15.75" thickBot="1" x14ac:dyDescent="0.3">
      <c r="A63" s="20">
        <v>42</v>
      </c>
      <c r="B63" s="21" t="s">
        <v>60</v>
      </c>
      <c r="C63" s="8">
        <v>5.12</v>
      </c>
      <c r="D63" s="22">
        <f>[1]ввод!C44</f>
        <v>28</v>
      </c>
      <c r="E63" s="23">
        <f>D63/C63</f>
        <v>5.46875</v>
      </c>
      <c r="F63" s="24">
        <f>[1]ввод!G44</f>
        <v>678</v>
      </c>
      <c r="G63" s="23">
        <f>F63/C63</f>
        <v>132.421875</v>
      </c>
      <c r="H63" s="25">
        <f>[1]ввод!K44</f>
        <v>218</v>
      </c>
      <c r="I63" s="23">
        <f t="shared" si="15"/>
        <v>42.578125</v>
      </c>
      <c r="J63" s="23">
        <f t="shared" si="3"/>
        <v>180.46875</v>
      </c>
      <c r="K63" s="24">
        <f>[1]ввод!M44</f>
        <v>31</v>
      </c>
      <c r="L63" s="26">
        <f>[1]ввод!N44</f>
        <v>109</v>
      </c>
      <c r="M63" s="26">
        <f>[1]ввод!O44</f>
        <v>5</v>
      </c>
      <c r="N63" s="27">
        <f t="shared" si="8"/>
        <v>208.7890625</v>
      </c>
      <c r="O63" s="22">
        <f>[1]ввод!D44</f>
        <v>0</v>
      </c>
      <c r="P63" s="25">
        <f>[1]ввод!H44</f>
        <v>0</v>
      </c>
      <c r="Q63" s="25">
        <f>[1]ввод!L44</f>
        <v>0</v>
      </c>
      <c r="R63" s="25">
        <f>[1]ввод!E44</f>
        <v>5</v>
      </c>
      <c r="S63" s="28">
        <f>[1]ввод!I44</f>
        <v>18</v>
      </c>
    </row>
    <row r="64" spans="1:19" ht="15.75" thickBot="1" x14ac:dyDescent="0.3">
      <c r="A64" s="66" t="s">
        <v>61</v>
      </c>
      <c r="B64" s="67"/>
      <c r="C64" s="8">
        <v>5.12</v>
      </c>
      <c r="D64" s="29">
        <f>D62+D63</f>
        <v>73</v>
      </c>
      <c r="E64" s="30">
        <f>D64/C64/COUNT(C62:C63)</f>
        <v>7.12890625</v>
      </c>
      <c r="F64" s="31">
        <f>F62+F63</f>
        <v>1198</v>
      </c>
      <c r="G64" s="30">
        <f>F64/C64/COUNT(C62:C63)</f>
        <v>116.9921875</v>
      </c>
      <c r="H64" s="32">
        <f>H62+H63</f>
        <v>529</v>
      </c>
      <c r="I64" s="30">
        <f>H64/C64/COUNT(C62:C63)</f>
        <v>51.66015625</v>
      </c>
      <c r="J64" s="30">
        <f t="shared" si="3"/>
        <v>175.78125</v>
      </c>
      <c r="K64" s="42">
        <f>K62+K63</f>
        <v>100</v>
      </c>
      <c r="L64" s="43">
        <f>L62+L63</f>
        <v>274</v>
      </c>
      <c r="M64" s="43">
        <f>M62+M63</f>
        <v>20</v>
      </c>
      <c r="N64" s="34">
        <f>J64+K64/C64/COUNT(C62:C63)+L64/C64/COUNT(C62:C63)+M64/C64/COUNT(C62:C63)</f>
        <v>214.2578125</v>
      </c>
      <c r="O64" s="29">
        <f>O62+O63</f>
        <v>0</v>
      </c>
      <c r="P64" s="32">
        <f>P62+P63</f>
        <v>0</v>
      </c>
      <c r="Q64" s="32">
        <f>Q62+Q63</f>
        <v>0</v>
      </c>
      <c r="R64" s="32">
        <f>R62+R63</f>
        <v>7</v>
      </c>
      <c r="S64" s="35">
        <f>S62+S63</f>
        <v>32</v>
      </c>
    </row>
    <row r="65" spans="1:19" ht="15.75" thickBot="1" x14ac:dyDescent="0.3">
      <c r="A65" s="40">
        <v>43</v>
      </c>
      <c r="B65" s="41" t="s">
        <v>62</v>
      </c>
      <c r="C65" s="8">
        <v>5.12</v>
      </c>
      <c r="D65" s="9">
        <f>[1]ввод!C45</f>
        <v>18</v>
      </c>
      <c r="E65" s="10">
        <f t="shared" ref="E65:E72" si="16">D65/C65</f>
        <v>3.515625</v>
      </c>
      <c r="F65" s="11">
        <f>[1]ввод!G45</f>
        <v>191</v>
      </c>
      <c r="G65" s="10">
        <f t="shared" ref="G65:G72" si="17">F65/C65</f>
        <v>37.3046875</v>
      </c>
      <c r="H65" s="12">
        <f>[1]ввод!K45</f>
        <v>125</v>
      </c>
      <c r="I65" s="10">
        <f t="shared" si="15"/>
        <v>24.4140625</v>
      </c>
      <c r="J65" s="10">
        <f t="shared" si="3"/>
        <v>65.234375</v>
      </c>
      <c r="K65" s="11">
        <f>[1]ввод!M45</f>
        <v>5</v>
      </c>
      <c r="L65" s="13">
        <f>[1]ввод!N45</f>
        <v>17</v>
      </c>
      <c r="M65" s="13">
        <f>[1]ввод!O45</f>
        <v>6</v>
      </c>
      <c r="N65" s="37">
        <f t="shared" si="8"/>
        <v>70.703125</v>
      </c>
      <c r="O65" s="9">
        <f>[1]ввод!D45</f>
        <v>0</v>
      </c>
      <c r="P65" s="12">
        <f>[1]ввод!H45</f>
        <v>0</v>
      </c>
      <c r="Q65" s="12">
        <f>[1]ввод!L45</f>
        <v>0</v>
      </c>
      <c r="R65" s="12">
        <f>[1]ввод!E45</f>
        <v>1</v>
      </c>
      <c r="S65" s="15">
        <f>[1]ввод!I45</f>
        <v>7</v>
      </c>
    </row>
    <row r="66" spans="1:19" ht="15.75" thickBot="1" x14ac:dyDescent="0.3">
      <c r="A66" s="16">
        <v>44</v>
      </c>
      <c r="B66" s="17" t="s">
        <v>63</v>
      </c>
      <c r="C66" s="8">
        <v>5.12</v>
      </c>
      <c r="D66" s="9">
        <f>[1]ввод!C46</f>
        <v>36</v>
      </c>
      <c r="E66" s="18">
        <f t="shared" si="16"/>
        <v>7.03125</v>
      </c>
      <c r="F66" s="11">
        <f>[1]ввод!G46</f>
        <v>172</v>
      </c>
      <c r="G66" s="18">
        <f t="shared" si="17"/>
        <v>33.59375</v>
      </c>
      <c r="H66" s="12">
        <f>[1]ввод!K46</f>
        <v>154</v>
      </c>
      <c r="I66" s="18">
        <f t="shared" si="15"/>
        <v>30.078125</v>
      </c>
      <c r="J66" s="18">
        <f t="shared" si="3"/>
        <v>70.703125</v>
      </c>
      <c r="K66" s="11">
        <f>[1]ввод!M46</f>
        <v>7</v>
      </c>
      <c r="L66" s="13">
        <f>[1]ввод!N46</f>
        <v>12</v>
      </c>
      <c r="M66" s="13">
        <f>[1]ввод!O46</f>
        <v>3</v>
      </c>
      <c r="N66" s="19">
        <f t="shared" si="8"/>
        <v>75</v>
      </c>
      <c r="O66" s="9">
        <f>[1]ввод!D46</f>
        <v>0</v>
      </c>
      <c r="P66" s="12">
        <f>[1]ввод!H46</f>
        <v>0</v>
      </c>
      <c r="Q66" s="12">
        <f>[1]ввод!L46</f>
        <v>0</v>
      </c>
      <c r="R66" s="12">
        <f>[1]ввод!E46</f>
        <v>3</v>
      </c>
      <c r="S66" s="15">
        <f>[1]ввод!I46</f>
        <v>2</v>
      </c>
    </row>
    <row r="67" spans="1:19" ht="15.75" thickBot="1" x14ac:dyDescent="0.3">
      <c r="A67" s="16">
        <v>45</v>
      </c>
      <c r="B67" s="17" t="s">
        <v>64</v>
      </c>
      <c r="C67" s="8">
        <v>5.12</v>
      </c>
      <c r="D67" s="9">
        <f>[1]ввод!C47</f>
        <v>29</v>
      </c>
      <c r="E67" s="18">
        <f t="shared" si="16"/>
        <v>5.6640625</v>
      </c>
      <c r="F67" s="11">
        <f>[1]ввод!G47</f>
        <v>425</v>
      </c>
      <c r="G67" s="18">
        <f t="shared" si="17"/>
        <v>83.0078125</v>
      </c>
      <c r="H67" s="12">
        <f>[1]ввод!K47</f>
        <v>239</v>
      </c>
      <c r="I67" s="18">
        <f t="shared" si="15"/>
        <v>46.6796875</v>
      </c>
      <c r="J67" s="18">
        <f t="shared" si="3"/>
        <v>135.3515625</v>
      </c>
      <c r="K67" s="11">
        <f>[1]ввод!M47</f>
        <v>25</v>
      </c>
      <c r="L67" s="13">
        <f>[1]ввод!N47</f>
        <v>18</v>
      </c>
      <c r="M67" s="13">
        <f>[1]ввод!O47</f>
        <v>0</v>
      </c>
      <c r="N67" s="19">
        <f t="shared" si="8"/>
        <v>143.75</v>
      </c>
      <c r="O67" s="9">
        <f>[1]ввод!D47</f>
        <v>0</v>
      </c>
      <c r="P67" s="12">
        <f>[1]ввод!H47</f>
        <v>0</v>
      </c>
      <c r="Q67" s="12">
        <f>[1]ввод!L47</f>
        <v>0</v>
      </c>
      <c r="R67" s="12">
        <f>[1]ввод!E47</f>
        <v>3</v>
      </c>
      <c r="S67" s="15">
        <f>[1]ввод!I47</f>
        <v>10</v>
      </c>
    </row>
    <row r="68" spans="1:19" ht="15.75" thickBot="1" x14ac:dyDescent="0.3">
      <c r="A68" s="16">
        <v>46</v>
      </c>
      <c r="B68" s="17" t="s">
        <v>65</v>
      </c>
      <c r="C68" s="8">
        <v>5.12</v>
      </c>
      <c r="D68" s="9">
        <f>[1]ввод!C48</f>
        <v>72</v>
      </c>
      <c r="E68" s="18">
        <f t="shared" si="16"/>
        <v>14.0625</v>
      </c>
      <c r="F68" s="11">
        <f>[1]ввод!G48</f>
        <v>845</v>
      </c>
      <c r="G68" s="18">
        <f t="shared" si="17"/>
        <v>165.0390625</v>
      </c>
      <c r="H68" s="12">
        <f>[1]ввод!K48</f>
        <v>442</v>
      </c>
      <c r="I68" s="18">
        <f t="shared" si="15"/>
        <v>86.328125</v>
      </c>
      <c r="J68" s="18">
        <f t="shared" si="3"/>
        <v>265.4296875</v>
      </c>
      <c r="K68" s="11">
        <f>[1]ввод!M48</f>
        <v>95</v>
      </c>
      <c r="L68" s="13">
        <f>[1]ввод!N48</f>
        <v>54</v>
      </c>
      <c r="M68" s="13">
        <f>[1]ввод!O48</f>
        <v>18</v>
      </c>
      <c r="N68" s="19">
        <f t="shared" si="8"/>
        <v>298.046875</v>
      </c>
      <c r="O68" s="9">
        <f>[1]ввод!D48</f>
        <v>0</v>
      </c>
      <c r="P68" s="12">
        <f>[1]ввод!H48</f>
        <v>0</v>
      </c>
      <c r="Q68" s="12">
        <f>[1]ввод!L48</f>
        <v>3</v>
      </c>
      <c r="R68" s="12">
        <f>[1]ввод!E48</f>
        <v>6</v>
      </c>
      <c r="S68" s="15">
        <f>[1]ввод!I48</f>
        <v>20</v>
      </c>
    </row>
    <row r="69" spans="1:19" ht="15.75" thickBot="1" x14ac:dyDescent="0.3">
      <c r="A69" s="16">
        <v>47</v>
      </c>
      <c r="B69" s="17" t="s">
        <v>66</v>
      </c>
      <c r="C69" s="8">
        <v>5.12</v>
      </c>
      <c r="D69" s="9">
        <f>[1]ввод!C49</f>
        <v>44</v>
      </c>
      <c r="E69" s="18">
        <f t="shared" si="16"/>
        <v>8.59375</v>
      </c>
      <c r="F69" s="11">
        <f>[1]ввод!G49</f>
        <v>400</v>
      </c>
      <c r="G69" s="18">
        <f t="shared" si="17"/>
        <v>78.125</v>
      </c>
      <c r="H69" s="12">
        <f>[1]ввод!K49</f>
        <v>376</v>
      </c>
      <c r="I69" s="18">
        <f t="shared" si="15"/>
        <v>73.4375</v>
      </c>
      <c r="J69" s="18">
        <f t="shared" si="3"/>
        <v>160.15625</v>
      </c>
      <c r="K69" s="11">
        <f>[1]ввод!M49</f>
        <v>50</v>
      </c>
      <c r="L69" s="13">
        <f>[1]ввод!N49</f>
        <v>106</v>
      </c>
      <c r="M69" s="13">
        <f>[1]ввод!O49</f>
        <v>15</v>
      </c>
      <c r="N69" s="19">
        <f t="shared" si="8"/>
        <v>193.5546875</v>
      </c>
      <c r="O69" s="9">
        <f>[1]ввод!D49</f>
        <v>0</v>
      </c>
      <c r="P69" s="12">
        <f>[1]ввод!H49</f>
        <v>0</v>
      </c>
      <c r="Q69" s="12">
        <f>[1]ввод!L49</f>
        <v>0</v>
      </c>
      <c r="R69" s="12">
        <f>[1]ввод!E49</f>
        <v>6</v>
      </c>
      <c r="S69" s="15">
        <f>[1]ввод!I49</f>
        <v>6</v>
      </c>
    </row>
    <row r="70" spans="1:19" ht="15.75" thickBot="1" x14ac:dyDescent="0.3">
      <c r="A70" s="16">
        <v>48</v>
      </c>
      <c r="B70" s="17" t="s">
        <v>67</v>
      </c>
      <c r="C70" s="8">
        <v>5.12</v>
      </c>
      <c r="D70" s="9">
        <f>[1]ввод!C50</f>
        <v>49</v>
      </c>
      <c r="E70" s="18">
        <f t="shared" si="16"/>
        <v>9.5703125</v>
      </c>
      <c r="F70" s="11">
        <f>[1]ввод!G50</f>
        <v>341</v>
      </c>
      <c r="G70" s="18">
        <f t="shared" si="17"/>
        <v>66.6015625</v>
      </c>
      <c r="H70" s="12">
        <f>[1]ввод!K50</f>
        <v>230</v>
      </c>
      <c r="I70" s="18">
        <f t="shared" si="15"/>
        <v>44.921875</v>
      </c>
      <c r="J70" s="18">
        <f t="shared" si="3"/>
        <v>121.09375</v>
      </c>
      <c r="K70" s="11">
        <f>[1]ввод!M50</f>
        <v>25</v>
      </c>
      <c r="L70" s="13">
        <f>[1]ввод!N50</f>
        <v>41</v>
      </c>
      <c r="M70" s="13">
        <f>[1]ввод!O50</f>
        <v>1</v>
      </c>
      <c r="N70" s="19">
        <f t="shared" si="8"/>
        <v>134.1796875</v>
      </c>
      <c r="O70" s="9">
        <f>[1]ввод!D50</f>
        <v>0</v>
      </c>
      <c r="P70" s="12">
        <f>[1]ввод!H50</f>
        <v>0</v>
      </c>
      <c r="Q70" s="12">
        <f>[1]ввод!L50</f>
        <v>0</v>
      </c>
      <c r="R70" s="12">
        <f>[1]ввод!E50</f>
        <v>3</v>
      </c>
      <c r="S70" s="15">
        <f>[1]ввод!I50</f>
        <v>5</v>
      </c>
    </row>
    <row r="71" spans="1:19" ht="15.75" thickBot="1" x14ac:dyDescent="0.3">
      <c r="A71" s="16">
        <v>49</v>
      </c>
      <c r="B71" s="17" t="s">
        <v>68</v>
      </c>
      <c r="C71" s="8">
        <v>5.12</v>
      </c>
      <c r="D71" s="9">
        <f>[1]ввод!C51</f>
        <v>26</v>
      </c>
      <c r="E71" s="18">
        <f t="shared" si="16"/>
        <v>5.078125</v>
      </c>
      <c r="F71" s="11">
        <f>[1]ввод!G51</f>
        <v>1385</v>
      </c>
      <c r="G71" s="18">
        <f t="shared" si="17"/>
        <v>270.5078125</v>
      </c>
      <c r="H71" s="12">
        <f>[1]ввод!K51</f>
        <v>177</v>
      </c>
      <c r="I71" s="18">
        <f t="shared" si="15"/>
        <v>34.5703125</v>
      </c>
      <c r="J71" s="18">
        <f t="shared" si="3"/>
        <v>310.15625</v>
      </c>
      <c r="K71" s="11">
        <f>[1]ввод!M51</f>
        <v>20</v>
      </c>
      <c r="L71" s="13">
        <f>[1]ввод!N51</f>
        <v>38</v>
      </c>
      <c r="M71" s="13">
        <f>[1]ввод!O51</f>
        <v>6</v>
      </c>
      <c r="N71" s="19">
        <f t="shared" si="8"/>
        <v>322.65625</v>
      </c>
      <c r="O71" s="9">
        <f>[1]ввод!D51</f>
        <v>0</v>
      </c>
      <c r="P71" s="12">
        <f>[1]ввод!H51</f>
        <v>0</v>
      </c>
      <c r="Q71" s="12">
        <f>[1]ввод!L51</f>
        <v>1</v>
      </c>
      <c r="R71" s="12">
        <f>[1]ввод!E51</f>
        <v>2</v>
      </c>
      <c r="S71" s="15">
        <f>[1]ввод!I51</f>
        <v>9</v>
      </c>
    </row>
    <row r="72" spans="1:19" ht="15.75" thickBot="1" x14ac:dyDescent="0.3">
      <c r="A72" s="20">
        <v>50</v>
      </c>
      <c r="B72" s="21" t="s">
        <v>68</v>
      </c>
      <c r="C72" s="8">
        <v>5.12</v>
      </c>
      <c r="D72" s="22">
        <f>[1]ввод!C52</f>
        <v>61</v>
      </c>
      <c r="E72" s="23">
        <f t="shared" si="16"/>
        <v>11.9140625</v>
      </c>
      <c r="F72" s="24">
        <f>[1]ввод!G52</f>
        <v>628</v>
      </c>
      <c r="G72" s="23">
        <f t="shared" si="17"/>
        <v>122.65625</v>
      </c>
      <c r="H72" s="25">
        <f>[1]ввод!K52</f>
        <v>357</v>
      </c>
      <c r="I72" s="23">
        <f t="shared" si="15"/>
        <v>69.7265625</v>
      </c>
      <c r="J72" s="23">
        <f t="shared" si="3"/>
        <v>204.296875</v>
      </c>
      <c r="K72" s="24">
        <f>[1]ввод!M52</f>
        <v>66</v>
      </c>
      <c r="L72" s="26">
        <f>[1]ввод!N52</f>
        <v>60</v>
      </c>
      <c r="M72" s="26">
        <f>[1]ввод!O52</f>
        <v>5</v>
      </c>
      <c r="N72" s="27">
        <f t="shared" si="8"/>
        <v>229.8828125</v>
      </c>
      <c r="O72" s="22">
        <f>[1]ввод!D52</f>
        <v>0</v>
      </c>
      <c r="P72" s="25">
        <f>[1]ввод!H52</f>
        <v>0</v>
      </c>
      <c r="Q72" s="25">
        <f>[1]ввод!L52</f>
        <v>1</v>
      </c>
      <c r="R72" s="25">
        <f>[1]ввод!E52</f>
        <v>8</v>
      </c>
      <c r="S72" s="28">
        <f>[1]ввод!I52</f>
        <v>16</v>
      </c>
    </row>
    <row r="73" spans="1:19" ht="15.75" thickBot="1" x14ac:dyDescent="0.3">
      <c r="A73" s="66" t="s">
        <v>69</v>
      </c>
      <c r="B73" s="67"/>
      <c r="C73" s="8">
        <v>5.12</v>
      </c>
      <c r="D73" s="29">
        <f>D71+D72</f>
        <v>87</v>
      </c>
      <c r="E73" s="30">
        <f>D73/C73/COUNT(C71:C72)</f>
        <v>8.49609375</v>
      </c>
      <c r="F73" s="31">
        <f>F71+F72</f>
        <v>2013</v>
      </c>
      <c r="G73" s="30">
        <f>F73/C73/COUNT(C71:C72)</f>
        <v>196.58203125</v>
      </c>
      <c r="H73" s="32">
        <f>H71+H72</f>
        <v>534</v>
      </c>
      <c r="I73" s="30">
        <f>H73/C73/COUNT(C71:C72)</f>
        <v>52.1484375</v>
      </c>
      <c r="J73" s="30">
        <f t="shared" si="3"/>
        <v>257.2265625</v>
      </c>
      <c r="K73" s="42">
        <f>K71+K72</f>
        <v>86</v>
      </c>
      <c r="L73" s="43">
        <f>L71+L72</f>
        <v>98</v>
      </c>
      <c r="M73" s="43">
        <f>M71+M72</f>
        <v>11</v>
      </c>
      <c r="N73" s="34">
        <f>J73+K73/C73/COUNT(C71:C72)+L73/C73/COUNT(C71:C72)+M73/C73/COUNT(C71:C72)</f>
        <v>276.26953125</v>
      </c>
      <c r="O73" s="29">
        <f>O71+O72</f>
        <v>0</v>
      </c>
      <c r="P73" s="32">
        <f>P71+P72</f>
        <v>0</v>
      </c>
      <c r="Q73" s="32">
        <f>Q71+Q72</f>
        <v>2</v>
      </c>
      <c r="R73" s="32">
        <f>R71+R72</f>
        <v>10</v>
      </c>
      <c r="S73" s="35">
        <f>S71+S72</f>
        <v>25</v>
      </c>
    </row>
    <row r="74" spans="1:19" ht="15.75" thickBot="1" x14ac:dyDescent="0.3">
      <c r="A74" s="40">
        <v>51</v>
      </c>
      <c r="B74" s="41" t="s">
        <v>70</v>
      </c>
      <c r="C74" s="8">
        <v>5.12</v>
      </c>
      <c r="D74" s="9">
        <f>[1]ввод!C53</f>
        <v>61</v>
      </c>
      <c r="E74" s="10">
        <f t="shared" ref="E74:E84" si="18">D74/C74</f>
        <v>11.9140625</v>
      </c>
      <c r="F74" s="11">
        <f>[1]ввод!G53</f>
        <v>581</v>
      </c>
      <c r="G74" s="10">
        <f t="shared" ref="G74:G84" si="19">F74/C74</f>
        <v>113.4765625</v>
      </c>
      <c r="H74" s="12">
        <f>[1]ввод!K53</f>
        <v>611</v>
      </c>
      <c r="I74" s="10">
        <f t="shared" ref="I74:I84" si="20">H74/C74</f>
        <v>119.3359375</v>
      </c>
      <c r="J74" s="10">
        <f t="shared" si="3"/>
        <v>244.7265625</v>
      </c>
      <c r="K74" s="11">
        <f>[1]ввод!M53</f>
        <v>18</v>
      </c>
      <c r="L74" s="13">
        <f>[1]ввод!N53</f>
        <v>34</v>
      </c>
      <c r="M74" s="13">
        <f>[1]ввод!O53</f>
        <v>3</v>
      </c>
      <c r="N74" s="37">
        <f t="shared" si="8"/>
        <v>255.46875</v>
      </c>
      <c r="O74" s="9">
        <f>[1]ввод!D53</f>
        <v>0</v>
      </c>
      <c r="P74" s="12">
        <f>[1]ввод!H53</f>
        <v>0</v>
      </c>
      <c r="Q74" s="12">
        <f>[1]ввод!L53</f>
        <v>0</v>
      </c>
      <c r="R74" s="12">
        <f>[1]ввод!E53</f>
        <v>9</v>
      </c>
      <c r="S74" s="15">
        <f>[1]ввод!I53</f>
        <v>4</v>
      </c>
    </row>
    <row r="75" spans="1:19" ht="15.75" thickBot="1" x14ac:dyDescent="0.3">
      <c r="A75" s="40">
        <v>78</v>
      </c>
      <c r="B75" s="41" t="s">
        <v>70</v>
      </c>
      <c r="C75" s="8">
        <v>5.12</v>
      </c>
      <c r="D75" s="22">
        <f>[1]ввод!C80</f>
        <v>36</v>
      </c>
      <c r="E75" s="44">
        <f>D75/C75</f>
        <v>7.03125</v>
      </c>
      <c r="F75" s="24">
        <f>[1]ввод!G80</f>
        <v>467</v>
      </c>
      <c r="G75" s="44">
        <f>F75/C75</f>
        <v>91.2109375</v>
      </c>
      <c r="H75" s="25">
        <f>[1]ввод!K80</f>
        <v>218</v>
      </c>
      <c r="I75" s="44">
        <f>H75/C75</f>
        <v>42.578125</v>
      </c>
      <c r="J75" s="44">
        <f>E75+G75+I75</f>
        <v>140.8203125</v>
      </c>
      <c r="K75" s="24">
        <f>[1]ввод!M80</f>
        <v>26</v>
      </c>
      <c r="L75" s="26">
        <f>[1]ввод!N80</f>
        <v>22</v>
      </c>
      <c r="M75" s="26">
        <f>[1]ввод!O80</f>
        <v>10</v>
      </c>
      <c r="N75" s="27">
        <f t="shared" si="8"/>
        <v>152.1484375</v>
      </c>
      <c r="O75" s="22">
        <f>[1]ввод!D80</f>
        <v>0</v>
      </c>
      <c r="P75" s="25">
        <f>[1]ввод!H80</f>
        <v>0</v>
      </c>
      <c r="Q75" s="25">
        <f>[1]ввод!L80</f>
        <v>0</v>
      </c>
      <c r="R75" s="25">
        <f>[1]ввод!E80</f>
        <v>4</v>
      </c>
      <c r="S75" s="28">
        <f>[1]ввод!I80</f>
        <v>3</v>
      </c>
    </row>
    <row r="76" spans="1:19" ht="15.75" thickBot="1" x14ac:dyDescent="0.3">
      <c r="A76" s="66" t="s">
        <v>71</v>
      </c>
      <c r="B76" s="67"/>
      <c r="C76" s="8">
        <v>5.12</v>
      </c>
      <c r="D76" s="29">
        <f>D74+D75</f>
        <v>97</v>
      </c>
      <c r="E76" s="30">
        <f>D76/C76/COUNT(C74:C75)</f>
        <v>9.47265625</v>
      </c>
      <c r="F76" s="31">
        <f>F74+F75</f>
        <v>1048</v>
      </c>
      <c r="G76" s="30">
        <f>F76/C76/COUNT(C74:C75)</f>
        <v>102.34375</v>
      </c>
      <c r="H76" s="32">
        <f>H74+H75</f>
        <v>829</v>
      </c>
      <c r="I76" s="30">
        <f>H76/C76/COUNT(C74:C75)</f>
        <v>80.95703125</v>
      </c>
      <c r="J76" s="30">
        <f>E76+G76+I76</f>
        <v>192.7734375</v>
      </c>
      <c r="K76" s="42">
        <f>K74+K75</f>
        <v>44</v>
      </c>
      <c r="L76" s="43">
        <f>L74+L75</f>
        <v>56</v>
      </c>
      <c r="M76" s="43">
        <f>M74+M75</f>
        <v>13</v>
      </c>
      <c r="N76" s="34">
        <f>J76+K76/C76/COUNT(C74:C75)+L76/C76/COUNT(C74:C75)+M76/C76/COUNT(C74:C75)</f>
        <v>203.80859375</v>
      </c>
      <c r="O76" s="29">
        <f>O74+O75</f>
        <v>0</v>
      </c>
      <c r="P76" s="32">
        <f>P74+P75</f>
        <v>0</v>
      </c>
      <c r="Q76" s="32">
        <f>Q74+Q75</f>
        <v>0</v>
      </c>
      <c r="R76" s="32">
        <f>R74+R75</f>
        <v>13</v>
      </c>
      <c r="S76" s="35">
        <f>S74+S75</f>
        <v>7</v>
      </c>
    </row>
    <row r="77" spans="1:19" ht="15.75" thickBot="1" x14ac:dyDescent="0.3">
      <c r="A77" s="40">
        <v>52</v>
      </c>
      <c r="B77" s="41" t="s">
        <v>72</v>
      </c>
      <c r="C77" s="8">
        <v>5.12</v>
      </c>
      <c r="D77" s="9">
        <f>[1]ввод!C54</f>
        <v>64</v>
      </c>
      <c r="E77" s="10">
        <f t="shared" si="18"/>
        <v>12.5</v>
      </c>
      <c r="F77" s="11">
        <f>[1]ввод!G54</f>
        <v>1642</v>
      </c>
      <c r="G77" s="10">
        <f t="shared" si="19"/>
        <v>320.703125</v>
      </c>
      <c r="H77" s="12">
        <f>[1]ввод!K54</f>
        <v>1071</v>
      </c>
      <c r="I77" s="10">
        <f t="shared" si="20"/>
        <v>209.1796875</v>
      </c>
      <c r="J77" s="10">
        <f t="shared" ref="J77:J104" si="21">E77+G77+I77</f>
        <v>542.3828125</v>
      </c>
      <c r="K77" s="11">
        <f>[1]ввод!M54</f>
        <v>7</v>
      </c>
      <c r="L77" s="13">
        <f>[1]ввод!N54</f>
        <v>89</v>
      </c>
      <c r="M77" s="13">
        <f>[1]ввод!O54</f>
        <v>0</v>
      </c>
      <c r="N77" s="37">
        <f t="shared" si="8"/>
        <v>561.1328125</v>
      </c>
      <c r="O77" s="9">
        <f>[1]ввод!D54</f>
        <v>0</v>
      </c>
      <c r="P77" s="12">
        <f>[1]ввод!H54</f>
        <v>0</v>
      </c>
      <c r="Q77" s="12">
        <f>[1]ввод!L54</f>
        <v>0</v>
      </c>
      <c r="R77" s="12">
        <f>[1]ввод!E54</f>
        <v>6</v>
      </c>
      <c r="S77" s="15">
        <f>[1]ввод!I54</f>
        <v>30</v>
      </c>
    </row>
    <row r="78" spans="1:19" ht="15.75" thickBot="1" x14ac:dyDescent="0.3">
      <c r="A78" s="16">
        <v>53</v>
      </c>
      <c r="B78" s="17" t="s">
        <v>72</v>
      </c>
      <c r="C78" s="8">
        <v>5.12</v>
      </c>
      <c r="D78" s="9">
        <f>[1]ввод!C55</f>
        <v>67</v>
      </c>
      <c r="E78" s="18">
        <f t="shared" si="18"/>
        <v>13.0859375</v>
      </c>
      <c r="F78" s="11">
        <f>[1]ввод!G55</f>
        <v>2937</v>
      </c>
      <c r="G78" s="18">
        <f t="shared" si="19"/>
        <v>573.6328125</v>
      </c>
      <c r="H78" s="12">
        <f>[1]ввод!K55</f>
        <v>891</v>
      </c>
      <c r="I78" s="18">
        <f t="shared" si="20"/>
        <v>174.0234375</v>
      </c>
      <c r="J78" s="18">
        <f t="shared" si="21"/>
        <v>760.7421875</v>
      </c>
      <c r="K78" s="11">
        <f>[1]ввод!M55</f>
        <v>4</v>
      </c>
      <c r="L78" s="13">
        <f>[1]ввод!N55</f>
        <v>47</v>
      </c>
      <c r="M78" s="13">
        <f>[1]ввод!O55</f>
        <v>5</v>
      </c>
      <c r="N78" s="19">
        <f t="shared" si="8"/>
        <v>771.6796875</v>
      </c>
      <c r="O78" s="9">
        <f>[1]ввод!D55</f>
        <v>0</v>
      </c>
      <c r="P78" s="12">
        <f>[1]ввод!H55</f>
        <v>0</v>
      </c>
      <c r="Q78" s="12">
        <f>[1]ввод!L55</f>
        <v>0</v>
      </c>
      <c r="R78" s="12">
        <f>[1]ввод!E55</f>
        <v>9</v>
      </c>
      <c r="S78" s="15">
        <f>[1]ввод!I55</f>
        <v>21</v>
      </c>
    </row>
    <row r="79" spans="1:19" ht="15.75" thickBot="1" x14ac:dyDescent="0.3">
      <c r="A79" s="16">
        <v>54</v>
      </c>
      <c r="B79" s="17" t="s">
        <v>72</v>
      </c>
      <c r="C79" s="8">
        <v>5.12</v>
      </c>
      <c r="D79" s="9">
        <f>[1]ввод!C56</f>
        <v>45</v>
      </c>
      <c r="E79" s="18">
        <f t="shared" si="18"/>
        <v>8.7890625</v>
      </c>
      <c r="F79" s="11">
        <f>[1]ввод!G56</f>
        <v>1751</v>
      </c>
      <c r="G79" s="18">
        <f t="shared" si="19"/>
        <v>341.9921875</v>
      </c>
      <c r="H79" s="12">
        <f>[1]ввод!K56</f>
        <v>575</v>
      </c>
      <c r="I79" s="18">
        <f t="shared" si="20"/>
        <v>112.3046875</v>
      </c>
      <c r="J79" s="18">
        <f t="shared" si="21"/>
        <v>463.0859375</v>
      </c>
      <c r="K79" s="11">
        <f>[1]ввод!M56</f>
        <v>44</v>
      </c>
      <c r="L79" s="13">
        <f>[1]ввод!N56</f>
        <v>93</v>
      </c>
      <c r="M79" s="13">
        <f>[1]ввод!O56</f>
        <v>7</v>
      </c>
      <c r="N79" s="19">
        <f t="shared" si="8"/>
        <v>491.2109375</v>
      </c>
      <c r="O79" s="9">
        <f>[1]ввод!D56</f>
        <v>0</v>
      </c>
      <c r="P79" s="12">
        <f>[1]ввод!H56</f>
        <v>0</v>
      </c>
      <c r="Q79" s="12">
        <f>[1]ввод!L56</f>
        <v>0</v>
      </c>
      <c r="R79" s="12">
        <f>[1]ввод!E56</f>
        <v>6</v>
      </c>
      <c r="S79" s="15">
        <f>[1]ввод!I56</f>
        <v>25</v>
      </c>
    </row>
    <row r="80" spans="1:19" ht="15.75" thickBot="1" x14ac:dyDescent="0.3">
      <c r="A80" s="16">
        <v>55</v>
      </c>
      <c r="B80" s="17" t="s">
        <v>72</v>
      </c>
      <c r="C80" s="8">
        <v>5.12</v>
      </c>
      <c r="D80" s="9">
        <f>[1]ввод!C57</f>
        <v>47</v>
      </c>
      <c r="E80" s="18">
        <f t="shared" si="18"/>
        <v>9.1796875</v>
      </c>
      <c r="F80" s="11">
        <f>[1]ввод!G57</f>
        <v>2010</v>
      </c>
      <c r="G80" s="18">
        <f t="shared" si="19"/>
        <v>392.578125</v>
      </c>
      <c r="H80" s="12">
        <f>[1]ввод!K57</f>
        <v>758</v>
      </c>
      <c r="I80" s="18">
        <f t="shared" si="20"/>
        <v>148.046875</v>
      </c>
      <c r="J80" s="18">
        <f t="shared" si="21"/>
        <v>549.8046875</v>
      </c>
      <c r="K80" s="11">
        <f>[1]ввод!M57</f>
        <v>59</v>
      </c>
      <c r="L80" s="13">
        <f>[1]ввод!N57</f>
        <v>151</v>
      </c>
      <c r="M80" s="13">
        <f>[1]ввод!O57</f>
        <v>8</v>
      </c>
      <c r="N80" s="19">
        <f t="shared" si="8"/>
        <v>592.3828125</v>
      </c>
      <c r="O80" s="9">
        <f>[1]ввод!D57</f>
        <v>0</v>
      </c>
      <c r="P80" s="12">
        <f>[1]ввод!H57</f>
        <v>0</v>
      </c>
      <c r="Q80" s="12">
        <f>[1]ввод!L57</f>
        <v>0</v>
      </c>
      <c r="R80" s="12">
        <f>[1]ввод!E57</f>
        <v>3</v>
      </c>
      <c r="S80" s="15">
        <f>[1]ввод!I57</f>
        <v>16</v>
      </c>
    </row>
    <row r="81" spans="1:19" ht="15.75" thickBot="1" x14ac:dyDescent="0.3">
      <c r="A81" s="16">
        <v>56</v>
      </c>
      <c r="B81" s="17" t="s">
        <v>72</v>
      </c>
      <c r="C81" s="8">
        <v>5.12</v>
      </c>
      <c r="D81" s="9">
        <f>[1]ввод!C58</f>
        <v>30</v>
      </c>
      <c r="E81" s="18">
        <f t="shared" si="18"/>
        <v>5.859375</v>
      </c>
      <c r="F81" s="11">
        <f>[1]ввод!G58</f>
        <v>1936</v>
      </c>
      <c r="G81" s="18">
        <f t="shared" si="19"/>
        <v>378.125</v>
      </c>
      <c r="H81" s="12">
        <f>[1]ввод!K58</f>
        <v>655</v>
      </c>
      <c r="I81" s="18">
        <f t="shared" si="20"/>
        <v>127.9296875</v>
      </c>
      <c r="J81" s="18">
        <f t="shared" si="21"/>
        <v>511.9140625</v>
      </c>
      <c r="K81" s="11">
        <f>[1]ввод!M58</f>
        <v>85</v>
      </c>
      <c r="L81" s="13">
        <f>[1]ввод!N58</f>
        <v>209</v>
      </c>
      <c r="M81" s="13">
        <f>[1]ввод!O58</f>
        <v>17</v>
      </c>
      <c r="N81" s="19">
        <f t="shared" si="8"/>
        <v>572.65625</v>
      </c>
      <c r="O81" s="9">
        <f>[1]ввод!D58</f>
        <v>0</v>
      </c>
      <c r="P81" s="12">
        <f>[1]ввод!H58</f>
        <v>0</v>
      </c>
      <c r="Q81" s="12">
        <f>[1]ввод!L58</f>
        <v>0</v>
      </c>
      <c r="R81" s="12">
        <f>[1]ввод!E58</f>
        <v>0</v>
      </c>
      <c r="S81" s="15">
        <f>[1]ввод!I58</f>
        <v>23</v>
      </c>
    </row>
    <row r="82" spans="1:19" ht="15.75" thickBot="1" x14ac:dyDescent="0.3">
      <c r="A82" s="16">
        <v>57</v>
      </c>
      <c r="B82" s="17" t="s">
        <v>72</v>
      </c>
      <c r="C82" s="8">
        <v>5.12</v>
      </c>
      <c r="D82" s="9">
        <f>[1]ввод!C59</f>
        <v>66</v>
      </c>
      <c r="E82" s="18">
        <f t="shared" si="18"/>
        <v>12.890625</v>
      </c>
      <c r="F82" s="11">
        <f>[1]ввод!G59</f>
        <v>1765</v>
      </c>
      <c r="G82" s="18">
        <f t="shared" si="19"/>
        <v>344.7265625</v>
      </c>
      <c r="H82" s="12">
        <f>[1]ввод!K59</f>
        <v>514</v>
      </c>
      <c r="I82" s="18">
        <f t="shared" si="20"/>
        <v>100.390625</v>
      </c>
      <c r="J82" s="18">
        <f t="shared" si="21"/>
        <v>458.0078125</v>
      </c>
      <c r="K82" s="11">
        <f>[1]ввод!M59</f>
        <v>46</v>
      </c>
      <c r="L82" s="13">
        <f>[1]ввод!N59</f>
        <v>105</v>
      </c>
      <c r="M82" s="13">
        <f>[1]ввод!O59</f>
        <v>3</v>
      </c>
      <c r="N82" s="19">
        <f t="shared" si="8"/>
        <v>488.0859375</v>
      </c>
      <c r="O82" s="9">
        <f>[1]ввод!D59</f>
        <v>0</v>
      </c>
      <c r="P82" s="12">
        <f>[1]ввод!H59</f>
        <v>0</v>
      </c>
      <c r="Q82" s="12">
        <f>[1]ввод!L59</f>
        <v>0</v>
      </c>
      <c r="R82" s="12">
        <f>[1]ввод!E59</f>
        <v>4</v>
      </c>
      <c r="S82" s="15">
        <f>[1]ввод!I59</f>
        <v>19</v>
      </c>
    </row>
    <row r="83" spans="1:19" ht="15.75" thickBot="1" x14ac:dyDescent="0.3">
      <c r="A83" s="16">
        <v>58</v>
      </c>
      <c r="B83" s="17" t="s">
        <v>72</v>
      </c>
      <c r="C83" s="8">
        <v>5.12</v>
      </c>
      <c r="D83" s="9">
        <f>[1]ввод!C60</f>
        <v>52</v>
      </c>
      <c r="E83" s="18">
        <f t="shared" si="18"/>
        <v>10.15625</v>
      </c>
      <c r="F83" s="11">
        <f>[1]ввод!G60</f>
        <v>1839</v>
      </c>
      <c r="G83" s="18">
        <f t="shared" si="19"/>
        <v>359.1796875</v>
      </c>
      <c r="H83" s="12">
        <f>[1]ввод!K60</f>
        <v>492</v>
      </c>
      <c r="I83" s="18">
        <f t="shared" si="20"/>
        <v>96.09375</v>
      </c>
      <c r="J83" s="18">
        <f t="shared" si="21"/>
        <v>465.4296875</v>
      </c>
      <c r="K83" s="11">
        <f>[1]ввод!M60</f>
        <v>42</v>
      </c>
      <c r="L83" s="13">
        <f>[1]ввод!N60</f>
        <v>64</v>
      </c>
      <c r="M83" s="13">
        <f>[1]ввод!O60</f>
        <v>0</v>
      </c>
      <c r="N83" s="19">
        <f t="shared" si="8"/>
        <v>486.1328125</v>
      </c>
      <c r="O83" s="9">
        <f>[1]ввод!D60</f>
        <v>0</v>
      </c>
      <c r="P83" s="12">
        <f>[1]ввод!H60</f>
        <v>0</v>
      </c>
      <c r="Q83" s="12">
        <f>[1]ввод!L60</f>
        <v>0</v>
      </c>
      <c r="R83" s="12">
        <f>[1]ввод!E60</f>
        <v>9</v>
      </c>
      <c r="S83" s="15">
        <f>[1]ввод!I60</f>
        <v>28</v>
      </c>
    </row>
    <row r="84" spans="1:19" ht="15.75" thickBot="1" x14ac:dyDescent="0.3">
      <c r="A84" s="16">
        <v>70</v>
      </c>
      <c r="B84" s="17" t="s">
        <v>72</v>
      </c>
      <c r="C84" s="8">
        <v>5.12</v>
      </c>
      <c r="D84" s="9">
        <f>[1]ввод!C72</f>
        <v>50</v>
      </c>
      <c r="E84" s="23">
        <f t="shared" si="18"/>
        <v>9.765625</v>
      </c>
      <c r="F84" s="11">
        <f>[1]ввод!G72</f>
        <v>1403</v>
      </c>
      <c r="G84" s="23">
        <f t="shared" si="19"/>
        <v>274.0234375</v>
      </c>
      <c r="H84" s="12">
        <f>[1]ввод!K72</f>
        <v>850</v>
      </c>
      <c r="I84" s="23">
        <f t="shared" si="20"/>
        <v>166.015625</v>
      </c>
      <c r="J84" s="23">
        <f t="shared" si="21"/>
        <v>449.8046875</v>
      </c>
      <c r="K84" s="11">
        <f>[1]ввод!M72</f>
        <v>42</v>
      </c>
      <c r="L84" s="13">
        <f>[1]ввод!N72</f>
        <v>49</v>
      </c>
      <c r="M84" s="13">
        <f>[1]ввод!O72</f>
        <v>0</v>
      </c>
      <c r="N84" s="19">
        <f t="shared" si="8"/>
        <v>467.578125</v>
      </c>
      <c r="O84" s="9">
        <f>[1]ввод!D72</f>
        <v>0</v>
      </c>
      <c r="P84" s="12">
        <f>[1]ввод!H72</f>
        <v>0</v>
      </c>
      <c r="Q84" s="12">
        <f>[1]ввод!L72</f>
        <v>0</v>
      </c>
      <c r="R84" s="12">
        <f>[1]ввод!E72</f>
        <v>4</v>
      </c>
      <c r="S84" s="15">
        <f>[1]ввод!I72</f>
        <v>27</v>
      </c>
    </row>
    <row r="85" spans="1:19" ht="15.75" thickBot="1" x14ac:dyDescent="0.3">
      <c r="A85" s="20">
        <v>79</v>
      </c>
      <c r="B85" s="21" t="s">
        <v>72</v>
      </c>
      <c r="C85" s="8">
        <v>5.12</v>
      </c>
      <c r="D85" s="22">
        <f>[1]ввод!C81</f>
        <v>55</v>
      </c>
      <c r="E85" s="23">
        <f>D85/C85</f>
        <v>10.7421875</v>
      </c>
      <c r="F85" s="24">
        <f>[1]ввод!G81</f>
        <v>1898</v>
      </c>
      <c r="G85" s="23">
        <f>F85/C85</f>
        <v>370.703125</v>
      </c>
      <c r="H85" s="25">
        <f>[1]ввод!K81</f>
        <v>725</v>
      </c>
      <c r="I85" s="23">
        <f>H85/C85</f>
        <v>141.6015625</v>
      </c>
      <c r="J85" s="23">
        <f>E85+G85+I85</f>
        <v>523.046875</v>
      </c>
      <c r="K85" s="24">
        <f>[1]ввод!M81</f>
        <v>65</v>
      </c>
      <c r="L85" s="26">
        <f>[1]ввод!N81</f>
        <v>125</v>
      </c>
      <c r="M85" s="26">
        <f>[1]ввод!O81</f>
        <v>4</v>
      </c>
      <c r="N85" s="27">
        <f t="shared" si="8"/>
        <v>560.9375</v>
      </c>
      <c r="O85" s="22">
        <f>[1]ввод!D81</f>
        <v>0</v>
      </c>
      <c r="P85" s="25">
        <f>[1]ввод!H81</f>
        <v>0</v>
      </c>
      <c r="Q85" s="25">
        <f>[1]ввод!L81</f>
        <v>2</v>
      </c>
      <c r="R85" s="25">
        <f>[1]ввод!E81</f>
        <v>6</v>
      </c>
      <c r="S85" s="28">
        <f>[1]ввод!I81</f>
        <v>36</v>
      </c>
    </row>
    <row r="86" spans="1:19" ht="15.75" thickBot="1" x14ac:dyDescent="0.3">
      <c r="A86" s="66" t="s">
        <v>73</v>
      </c>
      <c r="B86" s="67"/>
      <c r="C86" s="8">
        <v>5.12</v>
      </c>
      <c r="D86" s="29">
        <f>D77+D78+D79+D80+D81+D82+D83+D84+D85</f>
        <v>476</v>
      </c>
      <c r="E86" s="30">
        <f>D86/C86/COUNT(C77:C85)</f>
        <v>10.329861111111111</v>
      </c>
      <c r="F86" s="31">
        <f>F77+F78+F79+F80+F81+F82+F83+F84+F85</f>
        <v>17181</v>
      </c>
      <c r="G86" s="30">
        <f>F86/C86/COUNT(C77:C85)</f>
        <v>372.8515625</v>
      </c>
      <c r="H86" s="32">
        <f>H77+H78+H79+H80+H81+H82+H83+H84+H85</f>
        <v>6531</v>
      </c>
      <c r="I86" s="30">
        <f>H86/C86/COUNT(C77:C85)</f>
        <v>141.73177083333334</v>
      </c>
      <c r="J86" s="30">
        <f t="shared" si="21"/>
        <v>524.91319444444446</v>
      </c>
      <c r="K86" s="42">
        <f>K77+K78+K79+K80+K81+K82+K83+K84+K85</f>
        <v>394</v>
      </c>
      <c r="L86" s="43">
        <f>L77+L78+L79+L80+L81+L82+L83+L84+L85</f>
        <v>932</v>
      </c>
      <c r="M86" s="43">
        <f>M77+M78+M79+M80+M81+M82+M83+M84+M85</f>
        <v>44</v>
      </c>
      <c r="N86" s="34">
        <f>J86+K86/C86/COUNT(C77:C85)+L86/C86/COUNT(C77:C85)+M86/C86/COUNT(C77:C85)</f>
        <v>554.64409722222217</v>
      </c>
      <c r="O86" s="29">
        <f>O77+O78+O79+O80+O81+O82+O83+O84+O85</f>
        <v>0</v>
      </c>
      <c r="P86" s="32">
        <f>P77+P78+P79+P80+P81+P82+P83+P84+P85</f>
        <v>0</v>
      </c>
      <c r="Q86" s="32">
        <f>Q77+Q78+Q79+Q80+Q81+Q82+Q83+Q84+Q85</f>
        <v>2</v>
      </c>
      <c r="R86" s="32">
        <f>R77+R78+R79+R80+R81+R82+R83+R84+R85</f>
        <v>47</v>
      </c>
      <c r="S86" s="35">
        <f>S77+S78+S79+S80+S81+S82+S83+S84+S85</f>
        <v>225</v>
      </c>
    </row>
    <row r="87" spans="1:19" ht="15.75" thickBot="1" x14ac:dyDescent="0.3">
      <c r="A87" s="40">
        <v>59</v>
      </c>
      <c r="B87" s="41" t="s">
        <v>74</v>
      </c>
      <c r="C87" s="8">
        <v>5.12</v>
      </c>
      <c r="D87" s="9">
        <f>[1]ввод!C61</f>
        <v>108</v>
      </c>
      <c r="E87" s="10">
        <f>D87/C87</f>
        <v>21.09375</v>
      </c>
      <c r="F87" s="11">
        <f>[1]ввод!G61</f>
        <v>2292</v>
      </c>
      <c r="G87" s="10">
        <f>F87/C87</f>
        <v>447.65625</v>
      </c>
      <c r="H87" s="12">
        <f>[1]ввод!K61</f>
        <v>538</v>
      </c>
      <c r="I87" s="10">
        <f>H87/C87</f>
        <v>105.078125</v>
      </c>
      <c r="J87" s="10">
        <f t="shared" si="21"/>
        <v>573.828125</v>
      </c>
      <c r="K87" s="11">
        <f>[1]ввод!M61</f>
        <v>21</v>
      </c>
      <c r="L87" s="13">
        <f>[1]ввод!N61</f>
        <v>169</v>
      </c>
      <c r="M87" s="13">
        <f>[1]ввод!O61</f>
        <v>9</v>
      </c>
      <c r="N87" s="37">
        <f t="shared" si="8"/>
        <v>612.6953125</v>
      </c>
      <c r="O87" s="9">
        <f>[1]ввод!D61</f>
        <v>0</v>
      </c>
      <c r="P87" s="12">
        <f>[1]ввод!H61</f>
        <v>0</v>
      </c>
      <c r="Q87" s="12">
        <f>[1]ввод!L61</f>
        <v>0</v>
      </c>
      <c r="R87" s="12">
        <f>[1]ввод!E61</f>
        <v>13</v>
      </c>
      <c r="S87" s="15">
        <f>[1]ввод!I61</f>
        <v>31</v>
      </c>
    </row>
    <row r="88" spans="1:19" ht="15.75" thickBot="1" x14ac:dyDescent="0.3">
      <c r="A88" s="20">
        <v>60</v>
      </c>
      <c r="B88" s="21" t="s">
        <v>74</v>
      </c>
      <c r="C88" s="8">
        <v>5.12</v>
      </c>
      <c r="D88" s="22">
        <f>[1]ввод!C62</f>
        <v>100</v>
      </c>
      <c r="E88" s="23">
        <f>D88/C88</f>
        <v>19.53125</v>
      </c>
      <c r="F88" s="24">
        <f>[1]ввод!G62</f>
        <v>1285</v>
      </c>
      <c r="G88" s="23">
        <f>F88/C88</f>
        <v>250.9765625</v>
      </c>
      <c r="H88" s="25">
        <f>[1]ввод!K62</f>
        <v>655</v>
      </c>
      <c r="I88" s="23">
        <f>H88/C88</f>
        <v>127.9296875</v>
      </c>
      <c r="J88" s="23">
        <f t="shared" si="21"/>
        <v>398.4375</v>
      </c>
      <c r="K88" s="24">
        <f>[1]ввод!M62</f>
        <v>21</v>
      </c>
      <c r="L88" s="26">
        <f>[1]ввод!N62</f>
        <v>54</v>
      </c>
      <c r="M88" s="26">
        <f>[1]ввод!O62</f>
        <v>12</v>
      </c>
      <c r="N88" s="27">
        <f t="shared" si="8"/>
        <v>415.4296875</v>
      </c>
      <c r="O88" s="22">
        <f>[1]ввод!D62</f>
        <v>0</v>
      </c>
      <c r="P88" s="25">
        <f>[1]ввод!H62</f>
        <v>0</v>
      </c>
      <c r="Q88" s="25">
        <f>[1]ввод!L62</f>
        <v>0</v>
      </c>
      <c r="R88" s="25">
        <f>[1]ввод!E62</f>
        <v>9</v>
      </c>
      <c r="S88" s="28">
        <f>[1]ввод!I62</f>
        <v>13</v>
      </c>
    </row>
    <row r="89" spans="1:19" ht="15.75" thickBot="1" x14ac:dyDescent="0.3">
      <c r="A89" s="66" t="s">
        <v>75</v>
      </c>
      <c r="B89" s="67"/>
      <c r="C89" s="8">
        <v>5.12</v>
      </c>
      <c r="D89" s="29">
        <f>D87+D88</f>
        <v>208</v>
      </c>
      <c r="E89" s="30">
        <f>D89/C89/COUNT(C87:C88)</f>
        <v>20.3125</v>
      </c>
      <c r="F89" s="31">
        <f>F87+F88</f>
        <v>3577</v>
      </c>
      <c r="G89" s="30">
        <f>F89/C89/COUNT(C87:C88)</f>
        <v>349.31640625</v>
      </c>
      <c r="H89" s="32">
        <f>H87+H88</f>
        <v>1193</v>
      </c>
      <c r="I89" s="30">
        <f>H89/C89/COUNT(C87:C88)</f>
        <v>116.50390625</v>
      </c>
      <c r="J89" s="30">
        <f t="shared" si="21"/>
        <v>486.1328125</v>
      </c>
      <c r="K89" s="42">
        <f>K87+K88</f>
        <v>42</v>
      </c>
      <c r="L89" s="43">
        <f>L87+L88</f>
        <v>223</v>
      </c>
      <c r="M89" s="43">
        <f>M87+M88</f>
        <v>21</v>
      </c>
      <c r="N89" s="34">
        <f>J89+K89/C89/COUNT(C87:C88)+L89/C89/COUNT(C87:C88)+M89/C89/COUNT(C87:C88)</f>
        <v>514.0625</v>
      </c>
      <c r="O89" s="29">
        <f>O87+O88</f>
        <v>0</v>
      </c>
      <c r="P89" s="32">
        <f>P87+P88</f>
        <v>0</v>
      </c>
      <c r="Q89" s="32">
        <f>Q87+Q88</f>
        <v>0</v>
      </c>
      <c r="R89" s="32">
        <f>R87+R88</f>
        <v>22</v>
      </c>
      <c r="S89" s="35">
        <f>S87+S88</f>
        <v>44</v>
      </c>
    </row>
    <row r="90" spans="1:19" ht="15.75" thickBot="1" x14ac:dyDescent="0.3">
      <c r="A90" s="40">
        <v>61</v>
      </c>
      <c r="B90" s="41" t="s">
        <v>76</v>
      </c>
      <c r="C90" s="8">
        <v>5.12</v>
      </c>
      <c r="D90" s="9">
        <f>[1]ввод!C63</f>
        <v>49</v>
      </c>
      <c r="E90" s="10">
        <f t="shared" ref="E90:E95" si="22">D90/C90</f>
        <v>9.5703125</v>
      </c>
      <c r="F90" s="11">
        <f>[1]ввод!G63</f>
        <v>1054</v>
      </c>
      <c r="G90" s="10">
        <f t="shared" ref="G90:G95" si="23">F90/C90</f>
        <v>205.859375</v>
      </c>
      <c r="H90" s="12">
        <f>[1]ввод!K63</f>
        <v>447</v>
      </c>
      <c r="I90" s="10">
        <f t="shared" ref="I90:I95" si="24">H90/C90</f>
        <v>87.3046875</v>
      </c>
      <c r="J90" s="10">
        <f t="shared" si="21"/>
        <v>302.734375</v>
      </c>
      <c r="K90" s="11">
        <f>[1]ввод!M63</f>
        <v>36</v>
      </c>
      <c r="L90" s="13">
        <f>[1]ввод!N63</f>
        <v>94</v>
      </c>
      <c r="M90" s="13">
        <f>[1]ввод!O63</f>
        <v>4</v>
      </c>
      <c r="N90" s="37">
        <f t="shared" si="8"/>
        <v>328.90625</v>
      </c>
      <c r="O90" s="9">
        <f>[1]ввод!D63</f>
        <v>0</v>
      </c>
      <c r="P90" s="12">
        <f>[1]ввод!H63</f>
        <v>0</v>
      </c>
      <c r="Q90" s="12">
        <f>[1]ввод!L63</f>
        <v>0</v>
      </c>
      <c r="R90" s="12">
        <f>[1]ввод!E63</f>
        <v>3</v>
      </c>
      <c r="S90" s="15">
        <f>[1]ввод!I63</f>
        <v>18</v>
      </c>
    </row>
    <row r="91" spans="1:19" ht="15.75" thickBot="1" x14ac:dyDescent="0.3">
      <c r="A91" s="16">
        <v>62</v>
      </c>
      <c r="B91" s="17" t="s">
        <v>76</v>
      </c>
      <c r="C91" s="8">
        <v>5.12</v>
      </c>
      <c r="D91" s="9">
        <f>[1]ввод!C64</f>
        <v>52</v>
      </c>
      <c r="E91" s="18">
        <f t="shared" si="22"/>
        <v>10.15625</v>
      </c>
      <c r="F91" s="11">
        <f>[1]ввод!G64</f>
        <v>1118</v>
      </c>
      <c r="G91" s="18">
        <f t="shared" si="23"/>
        <v>218.359375</v>
      </c>
      <c r="H91" s="12">
        <f>[1]ввод!K64</f>
        <v>683</v>
      </c>
      <c r="I91" s="18">
        <f t="shared" si="24"/>
        <v>133.3984375</v>
      </c>
      <c r="J91" s="18">
        <f t="shared" si="21"/>
        <v>361.9140625</v>
      </c>
      <c r="K91" s="11">
        <f>[1]ввод!M64</f>
        <v>18</v>
      </c>
      <c r="L91" s="13">
        <f>[1]ввод!N64</f>
        <v>156</v>
      </c>
      <c r="M91" s="13">
        <f>[1]ввод!O64</f>
        <v>22</v>
      </c>
      <c r="N91" s="19">
        <f t="shared" ref="N91:N96" si="25">J91+K91/C91+L91/C91+M91/C91</f>
        <v>400.1953125</v>
      </c>
      <c r="O91" s="9">
        <f>[1]ввод!D64</f>
        <v>0</v>
      </c>
      <c r="P91" s="12">
        <f>[1]ввод!H64</f>
        <v>0</v>
      </c>
      <c r="Q91" s="12">
        <f>[1]ввод!L64</f>
        <v>0</v>
      </c>
      <c r="R91" s="12">
        <f>[1]ввод!E64</f>
        <v>2</v>
      </c>
      <c r="S91" s="15">
        <f>[1]ввод!I64</f>
        <v>20</v>
      </c>
    </row>
    <row r="92" spans="1:19" ht="15.75" thickBot="1" x14ac:dyDescent="0.3">
      <c r="A92" s="16">
        <v>63</v>
      </c>
      <c r="B92" s="17" t="s">
        <v>76</v>
      </c>
      <c r="C92" s="8">
        <v>5.12</v>
      </c>
      <c r="D92" s="9">
        <f>[1]ввод!C65</f>
        <v>42</v>
      </c>
      <c r="E92" s="18">
        <f t="shared" si="22"/>
        <v>8.203125</v>
      </c>
      <c r="F92" s="11">
        <f>[1]ввод!G65</f>
        <v>1389</v>
      </c>
      <c r="G92" s="18">
        <f t="shared" si="23"/>
        <v>271.2890625</v>
      </c>
      <c r="H92" s="12">
        <f>[1]ввод!K65</f>
        <v>718</v>
      </c>
      <c r="I92" s="18">
        <f t="shared" si="24"/>
        <v>140.234375</v>
      </c>
      <c r="J92" s="18">
        <f t="shared" si="21"/>
        <v>419.7265625</v>
      </c>
      <c r="K92" s="11">
        <f>[1]ввод!M65</f>
        <v>52</v>
      </c>
      <c r="L92" s="13">
        <f>[1]ввод!N65</f>
        <v>123</v>
      </c>
      <c r="M92" s="13">
        <f>[1]ввод!O65</f>
        <v>0</v>
      </c>
      <c r="N92" s="19">
        <f t="shared" si="25"/>
        <v>453.90625</v>
      </c>
      <c r="O92" s="9">
        <f>[1]ввод!D65</f>
        <v>0</v>
      </c>
      <c r="P92" s="12">
        <f>[1]ввод!H65</f>
        <v>0</v>
      </c>
      <c r="Q92" s="12">
        <f>[1]ввод!L65</f>
        <v>0</v>
      </c>
      <c r="R92" s="12">
        <f>[1]ввод!E65</f>
        <v>2</v>
      </c>
      <c r="S92" s="15">
        <f>[1]ввод!I65</f>
        <v>14</v>
      </c>
    </row>
    <row r="93" spans="1:19" ht="15.75" thickBot="1" x14ac:dyDescent="0.3">
      <c r="A93" s="16">
        <v>64</v>
      </c>
      <c r="B93" s="17" t="s">
        <v>76</v>
      </c>
      <c r="C93" s="8">
        <v>5.12</v>
      </c>
      <c r="D93" s="9">
        <f>[1]ввод!C66</f>
        <v>36</v>
      </c>
      <c r="E93" s="18">
        <f t="shared" si="22"/>
        <v>7.03125</v>
      </c>
      <c r="F93" s="11">
        <f>[1]ввод!G66</f>
        <v>3361</v>
      </c>
      <c r="G93" s="18">
        <f t="shared" si="23"/>
        <v>656.4453125</v>
      </c>
      <c r="H93" s="12">
        <f>[1]ввод!K66</f>
        <v>643</v>
      </c>
      <c r="I93" s="18">
        <f t="shared" si="24"/>
        <v>125.5859375</v>
      </c>
      <c r="J93" s="18">
        <f t="shared" si="21"/>
        <v>789.0625</v>
      </c>
      <c r="K93" s="11">
        <f>[1]ввод!M66</f>
        <v>43</v>
      </c>
      <c r="L93" s="13">
        <f>[1]ввод!N66</f>
        <v>79</v>
      </c>
      <c r="M93" s="13">
        <f>[1]ввод!O66</f>
        <v>0</v>
      </c>
      <c r="N93" s="19">
        <f t="shared" si="25"/>
        <v>812.890625</v>
      </c>
      <c r="O93" s="9">
        <f>[1]ввод!D66</f>
        <v>0</v>
      </c>
      <c r="P93" s="12">
        <f>[1]ввод!H66</f>
        <v>0</v>
      </c>
      <c r="Q93" s="12">
        <f>[1]ввод!L66</f>
        <v>0</v>
      </c>
      <c r="R93" s="12">
        <f>[1]ввод!E66</f>
        <v>2</v>
      </c>
      <c r="S93" s="15">
        <f>[1]ввод!I66</f>
        <v>9</v>
      </c>
    </row>
    <row r="94" spans="1:19" ht="15.75" thickBot="1" x14ac:dyDescent="0.3">
      <c r="A94" s="16">
        <v>65</v>
      </c>
      <c r="B94" s="17" t="s">
        <v>76</v>
      </c>
      <c r="C94" s="8">
        <v>5.12</v>
      </c>
      <c r="D94" s="9">
        <f>[1]ввод!C67</f>
        <v>73</v>
      </c>
      <c r="E94" s="18">
        <f t="shared" si="22"/>
        <v>14.2578125</v>
      </c>
      <c r="F94" s="11">
        <f>[1]ввод!G67</f>
        <v>1339</v>
      </c>
      <c r="G94" s="18">
        <f t="shared" si="23"/>
        <v>261.5234375</v>
      </c>
      <c r="H94" s="12">
        <f>[1]ввод!K67</f>
        <v>872</v>
      </c>
      <c r="I94" s="18">
        <f t="shared" si="24"/>
        <v>170.3125</v>
      </c>
      <c r="J94" s="18">
        <f t="shared" si="21"/>
        <v>446.09375</v>
      </c>
      <c r="K94" s="11">
        <f>[1]ввод!M67</f>
        <v>82</v>
      </c>
      <c r="L94" s="13">
        <f>[1]ввод!N67</f>
        <v>93</v>
      </c>
      <c r="M94" s="13">
        <f>[1]ввод!O67</f>
        <v>5</v>
      </c>
      <c r="N94" s="19">
        <f t="shared" si="25"/>
        <v>481.25</v>
      </c>
      <c r="O94" s="9">
        <f>[1]ввод!D67</f>
        <v>0</v>
      </c>
      <c r="P94" s="12">
        <f>[1]ввод!H67</f>
        <v>0</v>
      </c>
      <c r="Q94" s="12">
        <f>[1]ввод!L67</f>
        <v>0</v>
      </c>
      <c r="R94" s="12">
        <f>[1]ввод!E67</f>
        <v>3</v>
      </c>
      <c r="S94" s="15">
        <f>[1]ввод!I67</f>
        <v>13</v>
      </c>
    </row>
    <row r="95" spans="1:19" ht="15.75" thickBot="1" x14ac:dyDescent="0.3">
      <c r="A95" s="16">
        <v>66</v>
      </c>
      <c r="B95" s="17" t="s">
        <v>76</v>
      </c>
      <c r="C95" s="8">
        <v>5.12</v>
      </c>
      <c r="D95" s="9">
        <f>[1]ввод!C68</f>
        <v>47</v>
      </c>
      <c r="E95" s="23">
        <f t="shared" si="22"/>
        <v>9.1796875</v>
      </c>
      <c r="F95" s="11">
        <f>[1]ввод!G68</f>
        <v>1333</v>
      </c>
      <c r="G95" s="23">
        <f t="shared" si="23"/>
        <v>260.3515625</v>
      </c>
      <c r="H95" s="12">
        <f>[1]ввод!K68</f>
        <v>568</v>
      </c>
      <c r="I95" s="23">
        <f t="shared" si="24"/>
        <v>110.9375</v>
      </c>
      <c r="J95" s="23">
        <f t="shared" si="21"/>
        <v>380.46875</v>
      </c>
      <c r="K95" s="11">
        <f>[1]ввод!M68</f>
        <v>47</v>
      </c>
      <c r="L95" s="13">
        <f>[1]ввод!N68</f>
        <v>46</v>
      </c>
      <c r="M95" s="13">
        <f>[1]ввод!O68</f>
        <v>8</v>
      </c>
      <c r="N95" s="19">
        <f t="shared" si="25"/>
        <v>400.1953125</v>
      </c>
      <c r="O95" s="9">
        <f>[1]ввод!D68</f>
        <v>0</v>
      </c>
      <c r="P95" s="12">
        <f>[1]ввод!H68</f>
        <v>0</v>
      </c>
      <c r="Q95" s="12">
        <f>[1]ввод!L68</f>
        <v>0</v>
      </c>
      <c r="R95" s="12">
        <f>[1]ввод!E68</f>
        <v>2</v>
      </c>
      <c r="S95" s="15">
        <f>[1]ввод!I68</f>
        <v>17</v>
      </c>
    </row>
    <row r="96" spans="1:19" ht="15.75" thickBot="1" x14ac:dyDescent="0.3">
      <c r="A96" s="38">
        <v>80</v>
      </c>
      <c r="B96" s="39" t="s">
        <v>76</v>
      </c>
      <c r="C96" s="8">
        <v>5.12</v>
      </c>
      <c r="D96" s="22">
        <f>[1]ввод!C82</f>
        <v>34</v>
      </c>
      <c r="E96" s="23">
        <f>D96/C96</f>
        <v>6.640625</v>
      </c>
      <c r="F96" s="24">
        <f>[1]ввод!G82</f>
        <v>914</v>
      </c>
      <c r="G96" s="23">
        <f>F96/C96</f>
        <v>178.515625</v>
      </c>
      <c r="H96" s="25">
        <f>[1]ввод!K82</f>
        <v>596</v>
      </c>
      <c r="I96" s="23">
        <f>H96/C96</f>
        <v>116.40625</v>
      </c>
      <c r="J96" s="23">
        <f>E96+G96+I96</f>
        <v>301.5625</v>
      </c>
      <c r="K96" s="24">
        <f>[1]ввод!M82</f>
        <v>10</v>
      </c>
      <c r="L96" s="26">
        <f>[1]ввод!N82</f>
        <v>74</v>
      </c>
      <c r="M96" s="26">
        <f>[1]ввод!O82</f>
        <v>6</v>
      </c>
      <c r="N96" s="27">
        <f t="shared" si="25"/>
        <v>319.140625</v>
      </c>
      <c r="O96" s="22">
        <f>[1]ввод!D82</f>
        <v>0</v>
      </c>
      <c r="P96" s="25">
        <f>[1]ввод!H82</f>
        <v>0</v>
      </c>
      <c r="Q96" s="25">
        <f>[1]ввод!L82</f>
        <v>0</v>
      </c>
      <c r="R96" s="25">
        <f>[1]ввод!E82</f>
        <v>0</v>
      </c>
      <c r="S96" s="28">
        <f>[1]ввод!I82</f>
        <v>23</v>
      </c>
    </row>
    <row r="97" spans="1:19" ht="15.75" thickBot="1" x14ac:dyDescent="0.3">
      <c r="A97" s="66" t="s">
        <v>77</v>
      </c>
      <c r="B97" s="67"/>
      <c r="C97" s="8">
        <v>5.12</v>
      </c>
      <c r="D97" s="29">
        <f>D90+D91+D92+D93+D94+D95+D96</f>
        <v>333</v>
      </c>
      <c r="E97" s="30">
        <f>D97/C97/(COUNT(C90:C96))</f>
        <v>9.2912946428571423</v>
      </c>
      <c r="F97" s="32">
        <f>F90+F91+F92+F93+F94+F95+F96</f>
        <v>10508</v>
      </c>
      <c r="G97" s="30">
        <f>F97/C97/COUNT(C90:C96)</f>
        <v>293.19196428571428</v>
      </c>
      <c r="H97" s="32">
        <f>H90+H91+H92+H93+H94+H95+H96</f>
        <v>4527</v>
      </c>
      <c r="I97" s="30">
        <f>H97/C97/(COUNT(G90:G96))</f>
        <v>126.31138392857143</v>
      </c>
      <c r="J97" s="30">
        <f t="shared" si="21"/>
        <v>428.79464285714289</v>
      </c>
      <c r="K97" s="42">
        <f>K90+K91+K92+K93+K94+K95+K96</f>
        <v>288</v>
      </c>
      <c r="L97" s="43">
        <f>L90+L91+L92+L93+L94+L95+L96</f>
        <v>665</v>
      </c>
      <c r="M97" s="43">
        <f>M90+M91+M92+M93+M94+M95+M96</f>
        <v>45</v>
      </c>
      <c r="N97" s="34">
        <f>J97+K97/C97/COUNT(C90:C96)+L97/C97/COUNT(C90:C96)+M97/C97/COUNT(C90:C96)</f>
        <v>456.640625</v>
      </c>
      <c r="O97" s="29">
        <f>O90+O91+O92+O93+O94+O95+O96</f>
        <v>0</v>
      </c>
      <c r="P97" s="32">
        <f>P90+P91+P92+P93+P94+P95+P96</f>
        <v>0</v>
      </c>
      <c r="Q97" s="32">
        <f>Q90+Q91+Q92+Q93+Q94+Q95+Q96</f>
        <v>0</v>
      </c>
      <c r="R97" s="32">
        <f>R90+R91+R92+R93+R94+R95+R96</f>
        <v>14</v>
      </c>
      <c r="S97" s="35">
        <f>S90+S91+S92+S93+S94+S95+S96</f>
        <v>114</v>
      </c>
    </row>
    <row r="98" spans="1:19" ht="15.75" thickBot="1" x14ac:dyDescent="0.3">
      <c r="A98" s="40">
        <v>67</v>
      </c>
      <c r="B98" s="41" t="s">
        <v>78</v>
      </c>
      <c r="C98" s="8">
        <v>5.12</v>
      </c>
      <c r="D98" s="9">
        <f>[1]ввод!C69</f>
        <v>33</v>
      </c>
      <c r="E98" s="10">
        <f>D98/C98</f>
        <v>6.4453125</v>
      </c>
      <c r="F98" s="11">
        <f>[1]ввод!G69</f>
        <v>3140</v>
      </c>
      <c r="G98" s="10">
        <f>F98/C98</f>
        <v>613.28125</v>
      </c>
      <c r="H98" s="12">
        <f>[1]ввод!K69</f>
        <v>941</v>
      </c>
      <c r="I98" s="10">
        <f>H98/C98</f>
        <v>183.7890625</v>
      </c>
      <c r="J98" s="10">
        <f t="shared" si="21"/>
        <v>803.515625</v>
      </c>
      <c r="K98" s="11">
        <f>[1]ввод!M69</f>
        <v>69</v>
      </c>
      <c r="L98" s="13">
        <f>[1]ввод!N69</f>
        <v>289</v>
      </c>
      <c r="M98" s="13">
        <f>[1]ввод!O69</f>
        <v>0</v>
      </c>
      <c r="N98" s="37">
        <f>J98+K98/C98+L98/C98+M98/C98</f>
        <v>873.4375</v>
      </c>
      <c r="O98" s="9">
        <f>[1]ввод!D69</f>
        <v>0</v>
      </c>
      <c r="P98" s="12">
        <f>[1]ввод!H69</f>
        <v>0</v>
      </c>
      <c r="Q98" s="12">
        <f>[1]ввод!L69</f>
        <v>0</v>
      </c>
      <c r="R98" s="12">
        <f>[1]ввод!E69</f>
        <v>5</v>
      </c>
      <c r="S98" s="15">
        <f>[1]ввод!I69</f>
        <v>67</v>
      </c>
    </row>
    <row r="99" spans="1:19" ht="15.75" thickBot="1" x14ac:dyDescent="0.3">
      <c r="A99" s="16">
        <v>68</v>
      </c>
      <c r="B99" s="17" t="s">
        <v>78</v>
      </c>
      <c r="C99" s="8">
        <v>5.12</v>
      </c>
      <c r="D99" s="9">
        <f>[1]ввод!C70</f>
        <v>60</v>
      </c>
      <c r="E99" s="18">
        <f>D99/C99</f>
        <v>11.71875</v>
      </c>
      <c r="F99" s="11">
        <f>[1]ввод!G70</f>
        <v>1539</v>
      </c>
      <c r="G99" s="18">
        <f>F99/C99</f>
        <v>300.5859375</v>
      </c>
      <c r="H99" s="12">
        <f>[1]ввод!K70</f>
        <v>753</v>
      </c>
      <c r="I99" s="18">
        <f>H99/C99</f>
        <v>147.0703125</v>
      </c>
      <c r="J99" s="18">
        <f t="shared" si="21"/>
        <v>459.375</v>
      </c>
      <c r="K99" s="11">
        <f>[1]ввод!M70</f>
        <v>64</v>
      </c>
      <c r="L99" s="13">
        <f>[1]ввод!N70</f>
        <v>301</v>
      </c>
      <c r="M99" s="13">
        <f>[1]ввод!O70</f>
        <v>17</v>
      </c>
      <c r="N99" s="19">
        <f>J99+K99/C99+L99/C99+M99/C99</f>
        <v>533.984375</v>
      </c>
      <c r="O99" s="9">
        <f>[1]ввод!D70</f>
        <v>0</v>
      </c>
      <c r="P99" s="12">
        <f>[1]ввод!H70</f>
        <v>0</v>
      </c>
      <c r="Q99" s="12">
        <f>[1]ввод!L70</f>
        <v>0</v>
      </c>
      <c r="R99" s="12">
        <f>[1]ввод!E70</f>
        <v>6</v>
      </c>
      <c r="S99" s="15">
        <f>[1]ввод!I70</f>
        <v>14</v>
      </c>
    </row>
    <row r="100" spans="1:19" ht="15.75" thickBot="1" x14ac:dyDescent="0.3">
      <c r="A100" s="16">
        <v>69</v>
      </c>
      <c r="B100" s="17" t="s">
        <v>78</v>
      </c>
      <c r="C100" s="8">
        <v>5.12</v>
      </c>
      <c r="D100" s="9">
        <f>[1]ввод!C71</f>
        <v>16</v>
      </c>
      <c r="E100" s="18">
        <f>D100/C100</f>
        <v>3.125</v>
      </c>
      <c r="F100" s="11">
        <f>[1]ввод!G71</f>
        <v>1401</v>
      </c>
      <c r="G100" s="18">
        <f>F100/C100</f>
        <v>273.6328125</v>
      </c>
      <c r="H100" s="12">
        <f>[1]ввод!K71</f>
        <v>546</v>
      </c>
      <c r="I100" s="18">
        <f>H100/C100</f>
        <v>106.640625</v>
      </c>
      <c r="J100" s="18">
        <f t="shared" si="21"/>
        <v>383.3984375</v>
      </c>
      <c r="K100" s="11">
        <f>[1]ввод!M71</f>
        <v>49</v>
      </c>
      <c r="L100" s="13">
        <f>[1]ввод!N71</f>
        <v>456</v>
      </c>
      <c r="M100" s="13">
        <f>[1]ввод!O71</f>
        <v>10</v>
      </c>
      <c r="N100" s="19">
        <f>J100+K100/C100+L100/C100+M100/C100</f>
        <v>483.984375</v>
      </c>
      <c r="O100" s="9">
        <f>[1]ввод!D71</f>
        <v>0</v>
      </c>
      <c r="P100" s="12">
        <f>[1]ввод!H71</f>
        <v>0</v>
      </c>
      <c r="Q100" s="12">
        <f>[1]ввод!L71</f>
        <v>0</v>
      </c>
      <c r="R100" s="12">
        <f>[1]ввод!E71</f>
        <v>5</v>
      </c>
      <c r="S100" s="15">
        <f>[1]ввод!I71</f>
        <v>145</v>
      </c>
    </row>
    <row r="101" spans="1:19" ht="15.75" thickBot="1" x14ac:dyDescent="0.3">
      <c r="A101" s="16">
        <v>71</v>
      </c>
      <c r="B101" s="17" t="s">
        <v>78</v>
      </c>
      <c r="C101" s="8">
        <v>5.12</v>
      </c>
      <c r="D101" s="9">
        <f>[1]ввод!C73</f>
        <v>26</v>
      </c>
      <c r="E101" s="18">
        <f>D101/C101</f>
        <v>5.078125</v>
      </c>
      <c r="F101" s="11">
        <f>[1]ввод!G73</f>
        <v>2431</v>
      </c>
      <c r="G101" s="18">
        <f>F101/C101</f>
        <v>474.8046875</v>
      </c>
      <c r="H101" s="12">
        <f>[1]ввод!K73</f>
        <v>879</v>
      </c>
      <c r="I101" s="18">
        <f>H101/C101</f>
        <v>171.6796875</v>
      </c>
      <c r="J101" s="18">
        <f t="shared" si="21"/>
        <v>651.5625</v>
      </c>
      <c r="K101" s="11">
        <f>[1]ввод!M73</f>
        <v>105</v>
      </c>
      <c r="L101" s="13">
        <f>[1]ввод!N73</f>
        <v>377</v>
      </c>
      <c r="M101" s="13">
        <f>[1]ввод!O73</f>
        <v>32</v>
      </c>
      <c r="N101" s="19">
        <f>J101+K101/C101+L101/C101+M101/C101</f>
        <v>751.953125</v>
      </c>
      <c r="O101" s="9">
        <f>[1]ввод!D73</f>
        <v>0</v>
      </c>
      <c r="P101" s="12">
        <f>[1]ввод!H73</f>
        <v>0</v>
      </c>
      <c r="Q101" s="12">
        <f>[1]ввод!L73</f>
        <v>0</v>
      </c>
      <c r="R101" s="12">
        <f>[1]ввод!E73</f>
        <v>3</v>
      </c>
      <c r="S101" s="15">
        <f>[1]ввод!I73</f>
        <v>26</v>
      </c>
    </row>
    <row r="102" spans="1:19" ht="15.75" thickBot="1" x14ac:dyDescent="0.3">
      <c r="A102" s="20">
        <v>72</v>
      </c>
      <c r="B102" s="21" t="s">
        <v>78</v>
      </c>
      <c r="C102" s="8">
        <v>5.12</v>
      </c>
      <c r="D102" s="22">
        <f>[1]ввод!C74</f>
        <v>45</v>
      </c>
      <c r="E102" s="44">
        <f>D102/C102</f>
        <v>8.7890625</v>
      </c>
      <c r="F102" s="24">
        <f>[1]ввод!G74</f>
        <v>2807</v>
      </c>
      <c r="G102" s="44">
        <f>F102/C102</f>
        <v>548.2421875</v>
      </c>
      <c r="H102" s="25">
        <f>[1]ввод!K74</f>
        <v>801</v>
      </c>
      <c r="I102" s="44">
        <f>H102/C102</f>
        <v>156.4453125</v>
      </c>
      <c r="J102" s="44">
        <f t="shared" si="21"/>
        <v>713.4765625</v>
      </c>
      <c r="K102" s="24">
        <f>[1]ввод!M74</f>
        <v>6</v>
      </c>
      <c r="L102" s="26">
        <f>[1]ввод!N74</f>
        <v>382</v>
      </c>
      <c r="M102" s="26">
        <f>[1]ввод!O74</f>
        <v>4</v>
      </c>
      <c r="N102" s="27">
        <f>J102+K102/C102+L102/C102+M102/C102</f>
        <v>790.0390625</v>
      </c>
      <c r="O102" s="22">
        <f>[1]ввод!D74</f>
        <v>0</v>
      </c>
      <c r="P102" s="25">
        <f>[1]ввод!H74</f>
        <v>0</v>
      </c>
      <c r="Q102" s="25">
        <f>[1]ввод!L74</f>
        <v>0</v>
      </c>
      <c r="R102" s="25">
        <f>[1]ввод!E74</f>
        <v>2</v>
      </c>
      <c r="S102" s="28">
        <f>[1]ввод!I74</f>
        <v>65</v>
      </c>
    </row>
    <row r="103" spans="1:19" ht="15.75" thickBot="1" x14ac:dyDescent="0.3">
      <c r="A103" s="66" t="s">
        <v>79</v>
      </c>
      <c r="B103" s="67"/>
      <c r="C103" s="8">
        <v>5.12</v>
      </c>
      <c r="D103" s="45">
        <f>D98+D99+D100+D101+D102</f>
        <v>180</v>
      </c>
      <c r="E103" s="46">
        <f>D103/C103/COUNT(C98:C102)</f>
        <v>7.03125</v>
      </c>
      <c r="F103" s="47">
        <f>F98+F99+F100+F101+F102</f>
        <v>11318</v>
      </c>
      <c r="G103" s="46">
        <f>F103/C103/COUNT(C98:C102)</f>
        <v>442.109375</v>
      </c>
      <c r="H103" s="48">
        <f>H98+H99+H100+H101+H102</f>
        <v>3920</v>
      </c>
      <c r="I103" s="46">
        <f>H103/C103/COUNT(C98:C102)</f>
        <v>153.125</v>
      </c>
      <c r="J103" s="46">
        <f t="shared" si="21"/>
        <v>602.265625</v>
      </c>
      <c r="K103" s="49">
        <f>K98+K99+K100+K101+K102</f>
        <v>293</v>
      </c>
      <c r="L103" s="49">
        <f>L98+L99+L100+L101+L102</f>
        <v>1805</v>
      </c>
      <c r="M103" s="50">
        <f>M98+M99+M100+M101+M102</f>
        <v>63</v>
      </c>
      <c r="N103" s="51">
        <f>J103+K103/C103/COUNT(C98:C102)+L103/C103/COUNT(C98:C102)+M103/C103/COUNT(C98:C102)</f>
        <v>686.6796875</v>
      </c>
      <c r="O103" s="45">
        <f>O98+O99+O100+O101+O102</f>
        <v>0</v>
      </c>
      <c r="P103" s="48">
        <f>P98+P99+P100+P101+P102</f>
        <v>0</v>
      </c>
      <c r="Q103" s="48">
        <f>Q98+Q99+Q100+Q101+Q102</f>
        <v>0</v>
      </c>
      <c r="R103" s="48">
        <f>R98+R99+R100+R101+R102</f>
        <v>21</v>
      </c>
      <c r="S103" s="52">
        <f>S98+S99+S100+S101+S102</f>
        <v>317</v>
      </c>
    </row>
    <row r="104" spans="1:19" ht="15.75" thickBot="1" x14ac:dyDescent="0.3">
      <c r="A104" s="68" t="s">
        <v>80</v>
      </c>
      <c r="B104" s="69"/>
      <c r="C104" s="53">
        <f>(SUM(C11:C16)+SUM(C18:C22)+SUM(C24:C32)+SUM(C34:C36)+SUM(C38:C48)+SUM(C50:C60)+SUM(C62:C63)+SUM(C65:C72)+SUM(C74:C75)+SUM(C77:C85)+SUM(C87:C88)+SUM(C90:C96)+SUM(C98:C102))/80</f>
        <v>5.12</v>
      </c>
      <c r="D104" s="54">
        <f>SUM(D11:D16)+SUM(D18:D22)+SUM(D24:D32)+SUM(D34:D36)+SUM(D38:D48)+SUM(D50:D60)+SUM(D62:D63)+SUM(D65:D72)+SUM(D74:D75)+SUM(D77:D85)+SUM(D87:D88)+SUM(D90:D96)+SUM(D98:D102)</f>
        <v>3893</v>
      </c>
      <c r="E104" s="55">
        <f>D104/C104/80</f>
        <v>9.50439453125</v>
      </c>
      <c r="F104" s="56">
        <f>SUM(F11:F16)+SUM(F18:F22)+SUM(F24:F32)+SUM(F34:F36)+SUM(F38:F48)+SUM(F50:F60)+SUM(F62:F63)+SUM(F65:F72)+SUM(F74:F75)+SUM(F77:F85)+SUM(F87:F88)+SUM(F90:F96)+SUM(F98:F102)</f>
        <v>83205</v>
      </c>
      <c r="G104" s="55">
        <f>F104/C104/80</f>
        <v>203.13720703125</v>
      </c>
      <c r="H104" s="56">
        <f>SUM(H11:H16)+SUM(H18:H22)+SUM(H24:H32)+SUM(H34:H36)+SUM(H38:H48)+SUM(H50:H60)+SUM(H62:H63)+SUM(H65:H72)+SUM(H74:H75)+SUM(H77:H85)+SUM(H87:H88)+SUM(H90:H96)+SUM(H98:H102)</f>
        <v>35132</v>
      </c>
      <c r="I104" s="55">
        <f>H104/C104/80</f>
        <v>85.771484375</v>
      </c>
      <c r="J104" s="55">
        <f t="shared" si="21"/>
        <v>298.4130859375</v>
      </c>
      <c r="K104" s="56">
        <f>SUM(K11:K16)+SUM(K18:K22)+SUM(K24:K32)+SUM(K34:K36)+SUM(K38:K48)+SUM(K50:K60)+SUM(K62:K63)+SUM(K65:K72)+SUM(K74:K75)+SUM(K77:K85)+SUM(K87:K88)+SUM(K90:K96)+SUM(K98:K102)</f>
        <v>2961</v>
      </c>
      <c r="L104" s="56">
        <f>SUM(L11:L16)+SUM(L18:L22)+SUM(L24:L32)+SUM(L34:L36)+SUM(L38:L48)+SUM(L50:L60)+SUM(L62:L63)+SUM(L65:L72)+SUM(L74:L75)+SUM(L77:L85)+SUM(L87:L88)+SUM(L90:L96)+SUM(L98:L102)</f>
        <v>8561</v>
      </c>
      <c r="M104" s="57">
        <f>SUM(M11:M16)+SUM(M18:M22)+SUM(M24:M32)+SUM(M34:M36)+SUM(M38:M48)+SUM(M50:M60)+SUM(M62:M63)+SUM(M65:M72)+SUM(M74:M75)+SUM(M77:M85)+SUM(M87:M88)+SUM(M90:M96)+SUM(M98:M102)</f>
        <v>710</v>
      </c>
      <c r="N104" s="34">
        <f>J104+K104/C104/80+L104/C104/80+M104/C104/80</f>
        <v>328.2763671875</v>
      </c>
      <c r="O104" s="58">
        <f>SUM(O11:O16)+SUM(O18:O22)+SUM(O24:O32)+SUM(O34:O36)+SUM(O38:O48)+SUM(O50:O60)+SUM(O62:O63)+SUM(O65:O72)+SUM(O74:O75)+SUM(O77:O85)+SUM(O87:O88)+SUM(O90:O96)+SUM(O98:O102)</f>
        <v>0</v>
      </c>
      <c r="P104" s="56">
        <f>SUM(P11:P16)+SUM(P18:P22)+SUM(P24:P32)+SUM(P34:P36)+SUM(P38:P48)+SUM(P50:P60)+SUM(P62:P63)+SUM(P65:P72)+SUM(P74:P75)+SUM(P77:P85)+SUM(P87:P88)+SUM(P90:P96)+SUM(P98:P102)</f>
        <v>1</v>
      </c>
      <c r="Q104" s="56">
        <f>SUM(Q11:Q16)+SUM(Q18:Q22)+SUM(Q24:Q32)+SUM(Q34:Q36)+SUM(Q38:Q48)+SUM(Q50:Q60)+SUM(Q62:Q63)+SUM(Q65:Q72)+SUM(Q74:Q75)+SUM(Q77:Q85)+SUM(Q87:Q88)+SUM(Q90:Q96)+SUM(Q98:Q102)</f>
        <v>9</v>
      </c>
      <c r="R104" s="56">
        <f>SUM(R11:R16)+SUM(R18:R22)+SUM(R24:R32)+SUM(R34:R36)+SUM(R38:R48)+SUM(R50:R60)+SUM(R62:R63)+SUM(R65:R72)+SUM(R74:R75)+SUM(R77:R85)+SUM(R87:R88)+SUM(R90:R96)+SUM(R98:R102)</f>
        <v>398</v>
      </c>
      <c r="S104" s="59">
        <f>SUM(S11:S16)+SUM(S18:S22)+SUM(S24:S32)+SUM(S34:S36)+SUM(S38:S48)+SUM(S50:S60)+SUM(S62:S63)+SUM(S65:S72)+SUM(S74:S75)+SUM(S77:S85)+SUM(S87:S88)+SUM(S90:S96)+SUM(S98:S102)</f>
        <v>1420</v>
      </c>
    </row>
    <row r="107" spans="1:19" x14ac:dyDescent="0.25">
      <c r="A107" s="65" t="s">
        <v>81</v>
      </c>
      <c r="B107" s="65"/>
      <c r="C107" s="65"/>
      <c r="D107" s="65"/>
      <c r="E107" s="65"/>
    </row>
    <row r="108" spans="1:19" x14ac:dyDescent="0.25">
      <c r="A108" s="65"/>
      <c r="B108" s="65"/>
      <c r="C108" s="65"/>
      <c r="D108" s="65"/>
      <c r="E108" s="65"/>
    </row>
    <row r="109" spans="1:19" x14ac:dyDescent="0.25">
      <c r="A109" s="65"/>
      <c r="B109" s="65"/>
      <c r="C109" s="65"/>
      <c r="D109" s="65"/>
      <c r="E109" s="65"/>
    </row>
    <row r="110" spans="1:19" x14ac:dyDescent="0.25">
      <c r="A110" s="61"/>
    </row>
    <row r="111" spans="1:19" x14ac:dyDescent="0.25">
      <c r="A111" s="62"/>
      <c r="B111" s="62"/>
      <c r="C111" s="63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4"/>
    </row>
    <row r="112" spans="1:19" x14ac:dyDescent="0.25">
      <c r="A112" s="62"/>
      <c r="B112" s="62"/>
      <c r="C112" s="63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4"/>
    </row>
    <row r="114" spans="1:19" x14ac:dyDescent="0.25">
      <c r="A114" s="62"/>
      <c r="B114" s="62"/>
      <c r="C114" s="63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</row>
    <row r="115" spans="1:19" x14ac:dyDescent="0.25">
      <c r="A115" s="62"/>
      <c r="B115" s="62"/>
      <c r="C115" s="63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</row>
  </sheetData>
  <mergeCells count="43">
    <mergeCell ref="A1:S1"/>
    <mergeCell ref="A2:S2"/>
    <mergeCell ref="A3:A9"/>
    <mergeCell ref="B3:B9"/>
    <mergeCell ref="C3:C9"/>
    <mergeCell ref="D3:Q4"/>
    <mergeCell ref="R3:S4"/>
    <mergeCell ref="D5:E5"/>
    <mergeCell ref="F5:G5"/>
    <mergeCell ref="H5:I5"/>
    <mergeCell ref="O5:Q6"/>
    <mergeCell ref="R5:R9"/>
    <mergeCell ref="S5:S9"/>
    <mergeCell ref="K6:K9"/>
    <mergeCell ref="L6:L9"/>
    <mergeCell ref="M6:M9"/>
    <mergeCell ref="O7:O9"/>
    <mergeCell ref="A86:B86"/>
    <mergeCell ref="P7:P9"/>
    <mergeCell ref="Q7:Q9"/>
    <mergeCell ref="A17:B17"/>
    <mergeCell ref="A23:B23"/>
    <mergeCell ref="A33:B33"/>
    <mergeCell ref="A37:B37"/>
    <mergeCell ref="D6:D9"/>
    <mergeCell ref="E6:E9"/>
    <mergeCell ref="F6:F9"/>
    <mergeCell ref="G6:G9"/>
    <mergeCell ref="H6:H9"/>
    <mergeCell ref="I6:I9"/>
    <mergeCell ref="J5:J9"/>
    <mergeCell ref="K5:M5"/>
    <mergeCell ref="N5:N9"/>
    <mergeCell ref="A49:B49"/>
    <mergeCell ref="A61:B61"/>
    <mergeCell ref="A64:B64"/>
    <mergeCell ref="A73:B73"/>
    <mergeCell ref="A107:E109"/>
    <mergeCell ref="A76:B76"/>
    <mergeCell ref="A89:B89"/>
    <mergeCell ref="A97:B97"/>
    <mergeCell ref="A103:B103"/>
    <mergeCell ref="A104:B10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А. Фисунова</cp:lastModifiedBy>
  <cp:revision/>
  <dcterms:created xsi:type="dcterms:W3CDTF">2016-08-08T10:06:31Z</dcterms:created>
  <dcterms:modified xsi:type="dcterms:W3CDTF">2016-08-09T07:30:33Z</dcterms:modified>
</cp:coreProperties>
</file>