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S109" i="1" l="1"/>
  <c r="R109" i="1"/>
  <c r="Q109" i="1"/>
  <c r="P109" i="1"/>
  <c r="O109" i="1"/>
  <c r="M109" i="1"/>
  <c r="L109" i="1"/>
  <c r="K109" i="1"/>
  <c r="H109" i="1"/>
  <c r="I109" i="1" s="1"/>
  <c r="F109" i="1"/>
  <c r="G109" i="1" s="1"/>
  <c r="D109" i="1"/>
  <c r="E109" i="1" s="1"/>
  <c r="J109" i="1" s="1"/>
  <c r="N109" i="1" s="1"/>
  <c r="S108" i="1"/>
  <c r="R108" i="1"/>
  <c r="Q108" i="1"/>
  <c r="P108" i="1"/>
  <c r="O108" i="1"/>
  <c r="M108" i="1"/>
  <c r="L108" i="1"/>
  <c r="K108" i="1"/>
  <c r="H108" i="1"/>
  <c r="I108" i="1" s="1"/>
  <c r="F108" i="1"/>
  <c r="G108" i="1" s="1"/>
  <c r="D108" i="1"/>
  <c r="E108" i="1" s="1"/>
  <c r="S107" i="1"/>
  <c r="R107" i="1"/>
  <c r="Q107" i="1"/>
  <c r="P107" i="1"/>
  <c r="O107" i="1"/>
  <c r="M107" i="1"/>
  <c r="L107" i="1"/>
  <c r="K107" i="1"/>
  <c r="H107" i="1"/>
  <c r="I107" i="1" s="1"/>
  <c r="F107" i="1"/>
  <c r="G107" i="1" s="1"/>
  <c r="D107" i="1"/>
  <c r="E107" i="1" s="1"/>
  <c r="J107" i="1" s="1"/>
  <c r="N107" i="1" s="1"/>
  <c r="S106" i="1"/>
  <c r="R106" i="1"/>
  <c r="Q106" i="1"/>
  <c r="P106" i="1"/>
  <c r="O106" i="1"/>
  <c r="M106" i="1"/>
  <c r="L106" i="1"/>
  <c r="K106" i="1"/>
  <c r="H106" i="1"/>
  <c r="I106" i="1" s="1"/>
  <c r="F106" i="1"/>
  <c r="G106" i="1" s="1"/>
  <c r="D106" i="1"/>
  <c r="E106" i="1" s="1"/>
  <c r="S105" i="1"/>
  <c r="S110" i="1" s="1"/>
  <c r="R105" i="1"/>
  <c r="R110" i="1" s="1"/>
  <c r="Q105" i="1"/>
  <c r="Q110" i="1" s="1"/>
  <c r="P105" i="1"/>
  <c r="P110" i="1" s="1"/>
  <c r="O105" i="1"/>
  <c r="O110" i="1" s="1"/>
  <c r="M105" i="1"/>
  <c r="M110" i="1" s="1"/>
  <c r="L105" i="1"/>
  <c r="L110" i="1" s="1"/>
  <c r="K105" i="1"/>
  <c r="K110" i="1" s="1"/>
  <c r="H105" i="1"/>
  <c r="I105" i="1" s="1"/>
  <c r="F105" i="1"/>
  <c r="G105" i="1" s="1"/>
  <c r="D105" i="1"/>
  <c r="E105" i="1" s="1"/>
  <c r="J105" i="1" s="1"/>
  <c r="N105" i="1" s="1"/>
  <c r="S103" i="1"/>
  <c r="R103" i="1"/>
  <c r="Q103" i="1"/>
  <c r="P103" i="1"/>
  <c r="O103" i="1"/>
  <c r="M103" i="1"/>
  <c r="L103" i="1"/>
  <c r="K103" i="1"/>
  <c r="H103" i="1"/>
  <c r="I103" i="1" s="1"/>
  <c r="F103" i="1"/>
  <c r="G103" i="1" s="1"/>
  <c r="D103" i="1"/>
  <c r="E103" i="1" s="1"/>
  <c r="S102" i="1"/>
  <c r="R102" i="1"/>
  <c r="Q102" i="1"/>
  <c r="P102" i="1"/>
  <c r="O102" i="1"/>
  <c r="M102" i="1"/>
  <c r="L102" i="1"/>
  <c r="K102" i="1"/>
  <c r="H102" i="1"/>
  <c r="I102" i="1" s="1"/>
  <c r="F102" i="1"/>
  <c r="G102" i="1" s="1"/>
  <c r="D102" i="1"/>
  <c r="E102" i="1" s="1"/>
  <c r="J102" i="1" s="1"/>
  <c r="N102" i="1" s="1"/>
  <c r="S101" i="1"/>
  <c r="R101" i="1"/>
  <c r="Q101" i="1"/>
  <c r="P101" i="1"/>
  <c r="O101" i="1"/>
  <c r="M101" i="1"/>
  <c r="L101" i="1"/>
  <c r="K101" i="1"/>
  <c r="H101" i="1"/>
  <c r="I101" i="1" s="1"/>
  <c r="F101" i="1"/>
  <c r="G101" i="1" s="1"/>
  <c r="D101" i="1"/>
  <c r="E101" i="1" s="1"/>
  <c r="S100" i="1"/>
  <c r="R100" i="1"/>
  <c r="Q100" i="1"/>
  <c r="P100" i="1"/>
  <c r="O100" i="1"/>
  <c r="M100" i="1"/>
  <c r="L100" i="1"/>
  <c r="K100" i="1"/>
  <c r="H100" i="1"/>
  <c r="I100" i="1" s="1"/>
  <c r="F100" i="1"/>
  <c r="G100" i="1" s="1"/>
  <c r="D100" i="1"/>
  <c r="E100" i="1" s="1"/>
  <c r="J100" i="1" s="1"/>
  <c r="N100" i="1" s="1"/>
  <c r="S99" i="1"/>
  <c r="R99" i="1"/>
  <c r="Q99" i="1"/>
  <c r="P99" i="1"/>
  <c r="O99" i="1"/>
  <c r="M99" i="1"/>
  <c r="L99" i="1"/>
  <c r="K99" i="1"/>
  <c r="H99" i="1"/>
  <c r="I99" i="1" s="1"/>
  <c r="F99" i="1"/>
  <c r="G99" i="1" s="1"/>
  <c r="D99" i="1"/>
  <c r="E99" i="1" s="1"/>
  <c r="S98" i="1"/>
  <c r="R98" i="1"/>
  <c r="Q98" i="1"/>
  <c r="P98" i="1"/>
  <c r="O98" i="1"/>
  <c r="M98" i="1"/>
  <c r="L98" i="1"/>
  <c r="K98" i="1"/>
  <c r="I98" i="1"/>
  <c r="H98" i="1"/>
  <c r="G98" i="1"/>
  <c r="F98" i="1"/>
  <c r="E98" i="1"/>
  <c r="J98" i="1" s="1"/>
  <c r="N98" i="1" s="1"/>
  <c r="D98" i="1"/>
  <c r="S97" i="1"/>
  <c r="S104" i="1" s="1"/>
  <c r="R97" i="1"/>
  <c r="R104" i="1" s="1"/>
  <c r="Q97" i="1"/>
  <c r="Q104" i="1" s="1"/>
  <c r="P97" i="1"/>
  <c r="P104" i="1" s="1"/>
  <c r="O97" i="1"/>
  <c r="O104" i="1" s="1"/>
  <c r="M97" i="1"/>
  <c r="M104" i="1" s="1"/>
  <c r="L97" i="1"/>
  <c r="L104" i="1" s="1"/>
  <c r="K97" i="1"/>
  <c r="K104" i="1" s="1"/>
  <c r="I97" i="1"/>
  <c r="H97" i="1"/>
  <c r="H104" i="1" s="1"/>
  <c r="I104" i="1" s="1"/>
  <c r="G97" i="1"/>
  <c r="F97" i="1"/>
  <c r="F104" i="1" s="1"/>
  <c r="G104" i="1" s="1"/>
  <c r="E97" i="1"/>
  <c r="J97" i="1" s="1"/>
  <c r="N97" i="1" s="1"/>
  <c r="D97" i="1"/>
  <c r="D104" i="1" s="1"/>
  <c r="E104" i="1" s="1"/>
  <c r="J104" i="1" s="1"/>
  <c r="N104" i="1" s="1"/>
  <c r="S95" i="1"/>
  <c r="R95" i="1"/>
  <c r="Q95" i="1"/>
  <c r="P95" i="1"/>
  <c r="O95" i="1"/>
  <c r="M95" i="1"/>
  <c r="L95" i="1"/>
  <c r="K95" i="1"/>
  <c r="I95" i="1"/>
  <c r="H95" i="1"/>
  <c r="G95" i="1"/>
  <c r="F95" i="1"/>
  <c r="E95" i="1"/>
  <c r="J95" i="1" s="1"/>
  <c r="N95" i="1" s="1"/>
  <c r="D95" i="1"/>
  <c r="S94" i="1"/>
  <c r="S96" i="1" s="1"/>
  <c r="R94" i="1"/>
  <c r="R96" i="1" s="1"/>
  <c r="Q94" i="1"/>
  <c r="Q96" i="1" s="1"/>
  <c r="P94" i="1"/>
  <c r="P96" i="1" s="1"/>
  <c r="O94" i="1"/>
  <c r="O96" i="1" s="1"/>
  <c r="M94" i="1"/>
  <c r="M96" i="1" s="1"/>
  <c r="L94" i="1"/>
  <c r="L96" i="1" s="1"/>
  <c r="K94" i="1"/>
  <c r="K96" i="1" s="1"/>
  <c r="I94" i="1"/>
  <c r="H94" i="1"/>
  <c r="H96" i="1" s="1"/>
  <c r="I96" i="1" s="1"/>
  <c r="G94" i="1"/>
  <c r="F94" i="1"/>
  <c r="F96" i="1" s="1"/>
  <c r="G96" i="1" s="1"/>
  <c r="E94" i="1"/>
  <c r="J94" i="1" s="1"/>
  <c r="N94" i="1" s="1"/>
  <c r="D94" i="1"/>
  <c r="D96" i="1" s="1"/>
  <c r="E96" i="1" s="1"/>
  <c r="J96" i="1" s="1"/>
  <c r="N96" i="1" s="1"/>
  <c r="S92" i="1"/>
  <c r="R92" i="1"/>
  <c r="Q92" i="1"/>
  <c r="P92" i="1"/>
  <c r="O92" i="1"/>
  <c r="M92" i="1"/>
  <c r="L92" i="1"/>
  <c r="K92" i="1"/>
  <c r="I92" i="1"/>
  <c r="H92" i="1"/>
  <c r="G92" i="1"/>
  <c r="F92" i="1"/>
  <c r="E92" i="1"/>
  <c r="J92" i="1" s="1"/>
  <c r="N92" i="1" s="1"/>
  <c r="D92" i="1"/>
  <c r="S91" i="1"/>
  <c r="R91" i="1"/>
  <c r="Q91" i="1"/>
  <c r="P91" i="1"/>
  <c r="O91" i="1"/>
  <c r="M91" i="1"/>
  <c r="L91" i="1"/>
  <c r="K91" i="1"/>
  <c r="H91" i="1"/>
  <c r="I91" i="1" s="1"/>
  <c r="F91" i="1"/>
  <c r="G91" i="1" s="1"/>
  <c r="E91" i="1"/>
  <c r="D91" i="1"/>
  <c r="S90" i="1"/>
  <c r="R90" i="1"/>
  <c r="Q90" i="1"/>
  <c r="P90" i="1"/>
  <c r="O90" i="1"/>
  <c r="M90" i="1"/>
  <c r="L90" i="1"/>
  <c r="K90" i="1"/>
  <c r="H90" i="1"/>
  <c r="I90" i="1" s="1"/>
  <c r="F90" i="1"/>
  <c r="G90" i="1" s="1"/>
  <c r="D90" i="1"/>
  <c r="E90" i="1" s="1"/>
  <c r="S89" i="1"/>
  <c r="R89" i="1"/>
  <c r="Q89" i="1"/>
  <c r="P89" i="1"/>
  <c r="O89" i="1"/>
  <c r="M89" i="1"/>
  <c r="L89" i="1"/>
  <c r="K89" i="1"/>
  <c r="H89" i="1"/>
  <c r="I89" i="1" s="1"/>
  <c r="F89" i="1"/>
  <c r="G89" i="1" s="1"/>
  <c r="D89" i="1"/>
  <c r="E89" i="1" s="1"/>
  <c r="J89" i="1" s="1"/>
  <c r="N89" i="1" s="1"/>
  <c r="S88" i="1"/>
  <c r="R88" i="1"/>
  <c r="Q88" i="1"/>
  <c r="P88" i="1"/>
  <c r="O88" i="1"/>
  <c r="M88" i="1"/>
  <c r="L88" i="1"/>
  <c r="K88" i="1"/>
  <c r="H88" i="1"/>
  <c r="I88" i="1" s="1"/>
  <c r="F88" i="1"/>
  <c r="G88" i="1" s="1"/>
  <c r="D88" i="1"/>
  <c r="E88" i="1" s="1"/>
  <c r="S87" i="1"/>
  <c r="R87" i="1"/>
  <c r="Q87" i="1"/>
  <c r="P87" i="1"/>
  <c r="O87" i="1"/>
  <c r="M87" i="1"/>
  <c r="L87" i="1"/>
  <c r="K87" i="1"/>
  <c r="H87" i="1"/>
  <c r="I87" i="1" s="1"/>
  <c r="F87" i="1"/>
  <c r="G87" i="1" s="1"/>
  <c r="D87" i="1"/>
  <c r="E87" i="1" s="1"/>
  <c r="J87" i="1" s="1"/>
  <c r="N87" i="1" s="1"/>
  <c r="S86" i="1"/>
  <c r="R86" i="1"/>
  <c r="Q86" i="1"/>
  <c r="P86" i="1"/>
  <c r="O86" i="1"/>
  <c r="M86" i="1"/>
  <c r="L86" i="1"/>
  <c r="K86" i="1"/>
  <c r="H86" i="1"/>
  <c r="I86" i="1" s="1"/>
  <c r="G86" i="1"/>
  <c r="F86" i="1"/>
  <c r="E86" i="1"/>
  <c r="J86" i="1" s="1"/>
  <c r="N86" i="1" s="1"/>
  <c r="D86" i="1"/>
  <c r="S85" i="1"/>
  <c r="R85" i="1"/>
  <c r="Q85" i="1"/>
  <c r="P85" i="1"/>
  <c r="O85" i="1"/>
  <c r="M85" i="1"/>
  <c r="L85" i="1"/>
  <c r="K85" i="1"/>
  <c r="I85" i="1"/>
  <c r="H85" i="1"/>
  <c r="G85" i="1"/>
  <c r="F85" i="1"/>
  <c r="E85" i="1"/>
  <c r="J85" i="1" s="1"/>
  <c r="N85" i="1" s="1"/>
  <c r="D85" i="1"/>
  <c r="S84" i="1"/>
  <c r="S93" i="1" s="1"/>
  <c r="R84" i="1"/>
  <c r="Q84" i="1"/>
  <c r="Q93" i="1" s="1"/>
  <c r="P84" i="1"/>
  <c r="O84" i="1"/>
  <c r="O93" i="1" s="1"/>
  <c r="M84" i="1"/>
  <c r="M93" i="1" s="1"/>
  <c r="L84" i="1"/>
  <c r="K84" i="1"/>
  <c r="K93" i="1" s="1"/>
  <c r="I84" i="1"/>
  <c r="H84" i="1"/>
  <c r="H93" i="1" s="1"/>
  <c r="I93" i="1" s="1"/>
  <c r="F84" i="1"/>
  <c r="D84" i="1"/>
  <c r="S82" i="1"/>
  <c r="R82" i="1"/>
  <c r="Q82" i="1"/>
  <c r="P82" i="1"/>
  <c r="O82" i="1"/>
  <c r="M82" i="1"/>
  <c r="L82" i="1"/>
  <c r="K82" i="1"/>
  <c r="H82" i="1"/>
  <c r="I82" i="1" s="1"/>
  <c r="F82" i="1"/>
  <c r="G82" i="1" s="1"/>
  <c r="D82" i="1"/>
  <c r="E82" i="1" s="1"/>
  <c r="J82" i="1" s="1"/>
  <c r="N82" i="1" s="1"/>
  <c r="S81" i="1"/>
  <c r="R81" i="1"/>
  <c r="Q81" i="1"/>
  <c r="P81" i="1"/>
  <c r="O81" i="1"/>
  <c r="M81" i="1"/>
  <c r="L81" i="1"/>
  <c r="K81" i="1"/>
  <c r="H81" i="1"/>
  <c r="I81" i="1" s="1"/>
  <c r="F81" i="1"/>
  <c r="G81" i="1" s="1"/>
  <c r="J81" i="1" s="1"/>
  <c r="N81" i="1" s="1"/>
  <c r="D81" i="1"/>
  <c r="E81" i="1" s="1"/>
  <c r="S80" i="1"/>
  <c r="R80" i="1"/>
  <c r="Q80" i="1"/>
  <c r="P80" i="1"/>
  <c r="O80" i="1"/>
  <c r="M80" i="1"/>
  <c r="L80" i="1"/>
  <c r="K80" i="1"/>
  <c r="H80" i="1"/>
  <c r="I80" i="1" s="1"/>
  <c r="F80" i="1"/>
  <c r="G80" i="1" s="1"/>
  <c r="D80" i="1"/>
  <c r="E80" i="1" s="1"/>
  <c r="J80" i="1" s="1"/>
  <c r="N80" i="1" s="1"/>
  <c r="S79" i="1"/>
  <c r="S83" i="1" s="1"/>
  <c r="R79" i="1"/>
  <c r="R83" i="1" s="1"/>
  <c r="Q79" i="1"/>
  <c r="Q83" i="1" s="1"/>
  <c r="P79" i="1"/>
  <c r="P83" i="1" s="1"/>
  <c r="O79" i="1"/>
  <c r="O83" i="1" s="1"/>
  <c r="M79" i="1"/>
  <c r="M83" i="1" s="1"/>
  <c r="L79" i="1"/>
  <c r="L83" i="1" s="1"/>
  <c r="K79" i="1"/>
  <c r="K83" i="1" s="1"/>
  <c r="H79" i="1"/>
  <c r="I79" i="1" s="1"/>
  <c r="F79" i="1"/>
  <c r="G79" i="1" s="1"/>
  <c r="J79" i="1" s="1"/>
  <c r="N79" i="1" s="1"/>
  <c r="D79" i="1"/>
  <c r="E79" i="1" s="1"/>
  <c r="S77" i="1"/>
  <c r="R77" i="1"/>
  <c r="Q77" i="1"/>
  <c r="P77" i="1"/>
  <c r="O77" i="1"/>
  <c r="M77" i="1"/>
  <c r="L77" i="1"/>
  <c r="K77" i="1"/>
  <c r="H77" i="1"/>
  <c r="I77" i="1" s="1"/>
  <c r="F77" i="1"/>
  <c r="G77" i="1" s="1"/>
  <c r="D77" i="1"/>
  <c r="E77" i="1" s="1"/>
  <c r="J77" i="1" s="1"/>
  <c r="N77" i="1" s="1"/>
  <c r="S76" i="1"/>
  <c r="S78" i="1" s="1"/>
  <c r="R76" i="1"/>
  <c r="R78" i="1" s="1"/>
  <c r="Q76" i="1"/>
  <c r="Q78" i="1" s="1"/>
  <c r="P76" i="1"/>
  <c r="P78" i="1" s="1"/>
  <c r="O76" i="1"/>
  <c r="O78" i="1" s="1"/>
  <c r="M76" i="1"/>
  <c r="M78" i="1" s="1"/>
  <c r="L76" i="1"/>
  <c r="L78" i="1" s="1"/>
  <c r="K76" i="1"/>
  <c r="K78" i="1" s="1"/>
  <c r="H76" i="1"/>
  <c r="I76" i="1" s="1"/>
  <c r="F76" i="1"/>
  <c r="G76" i="1" s="1"/>
  <c r="J76" i="1" s="1"/>
  <c r="N76" i="1" s="1"/>
  <c r="D76" i="1"/>
  <c r="E76" i="1" s="1"/>
  <c r="S74" i="1"/>
  <c r="R74" i="1"/>
  <c r="Q74" i="1"/>
  <c r="P74" i="1"/>
  <c r="O74" i="1"/>
  <c r="M74" i="1"/>
  <c r="L74" i="1"/>
  <c r="K74" i="1"/>
  <c r="H74" i="1"/>
  <c r="I74" i="1" s="1"/>
  <c r="F74" i="1"/>
  <c r="G74" i="1" s="1"/>
  <c r="D74" i="1"/>
  <c r="E74" i="1" s="1"/>
  <c r="J74" i="1" s="1"/>
  <c r="N74" i="1" s="1"/>
  <c r="S73" i="1"/>
  <c r="S75" i="1" s="1"/>
  <c r="R73" i="1"/>
  <c r="R75" i="1" s="1"/>
  <c r="Q73" i="1"/>
  <c r="Q75" i="1" s="1"/>
  <c r="P73" i="1"/>
  <c r="P75" i="1" s="1"/>
  <c r="O73" i="1"/>
  <c r="O75" i="1" s="1"/>
  <c r="M73" i="1"/>
  <c r="M75" i="1" s="1"/>
  <c r="L73" i="1"/>
  <c r="L75" i="1" s="1"/>
  <c r="K73" i="1"/>
  <c r="K75" i="1" s="1"/>
  <c r="H73" i="1"/>
  <c r="I73" i="1" s="1"/>
  <c r="F73" i="1"/>
  <c r="G73" i="1" s="1"/>
  <c r="J73" i="1" s="1"/>
  <c r="N73" i="1" s="1"/>
  <c r="D73" i="1"/>
  <c r="E73" i="1" s="1"/>
  <c r="S72" i="1"/>
  <c r="R72" i="1"/>
  <c r="Q72" i="1"/>
  <c r="P72" i="1"/>
  <c r="O72" i="1"/>
  <c r="M72" i="1"/>
  <c r="L72" i="1"/>
  <c r="K72" i="1"/>
  <c r="H72" i="1"/>
  <c r="I72" i="1" s="1"/>
  <c r="F72" i="1"/>
  <c r="G72" i="1" s="1"/>
  <c r="D72" i="1"/>
  <c r="E72" i="1" s="1"/>
  <c r="J72" i="1" s="1"/>
  <c r="N72" i="1" s="1"/>
  <c r="S70" i="1"/>
  <c r="R70" i="1"/>
  <c r="Q70" i="1"/>
  <c r="P70" i="1"/>
  <c r="P71" i="1" s="1"/>
  <c r="O70" i="1"/>
  <c r="M70" i="1"/>
  <c r="L70" i="1"/>
  <c r="L71" i="1" s="1"/>
  <c r="K70" i="1"/>
  <c r="H70" i="1"/>
  <c r="I70" i="1" s="1"/>
  <c r="F70" i="1"/>
  <c r="G70" i="1" s="1"/>
  <c r="J70" i="1" s="1"/>
  <c r="N70" i="1" s="1"/>
  <c r="D70" i="1"/>
  <c r="E70" i="1" s="1"/>
  <c r="S69" i="1"/>
  <c r="S71" i="1" s="1"/>
  <c r="R69" i="1"/>
  <c r="R71" i="1" s="1"/>
  <c r="Q69" i="1"/>
  <c r="Q71" i="1" s="1"/>
  <c r="P69" i="1"/>
  <c r="O69" i="1"/>
  <c r="O71" i="1" s="1"/>
  <c r="M69" i="1"/>
  <c r="M71" i="1" s="1"/>
  <c r="L69" i="1"/>
  <c r="K69" i="1"/>
  <c r="K71" i="1" s="1"/>
  <c r="H69" i="1"/>
  <c r="I69" i="1" s="1"/>
  <c r="F69" i="1"/>
  <c r="G69" i="1" s="1"/>
  <c r="D69" i="1"/>
  <c r="E69" i="1" s="1"/>
  <c r="J69" i="1" s="1"/>
  <c r="N69" i="1" s="1"/>
  <c r="H68" i="1"/>
  <c r="I68" i="1" s="1"/>
  <c r="D68" i="1"/>
  <c r="E68" i="1" s="1"/>
  <c r="J68" i="1" s="1"/>
  <c r="N68" i="1" s="1"/>
  <c r="S67" i="1"/>
  <c r="R67" i="1"/>
  <c r="Q67" i="1"/>
  <c r="P67" i="1"/>
  <c r="P68" i="1" s="1"/>
  <c r="O67" i="1"/>
  <c r="M67" i="1"/>
  <c r="L67" i="1"/>
  <c r="L68" i="1" s="1"/>
  <c r="K67" i="1"/>
  <c r="H67" i="1"/>
  <c r="I67" i="1" s="1"/>
  <c r="F67" i="1"/>
  <c r="G67" i="1" s="1"/>
  <c r="J67" i="1" s="1"/>
  <c r="N67" i="1" s="1"/>
  <c r="D67" i="1"/>
  <c r="E67" i="1" s="1"/>
  <c r="S66" i="1"/>
  <c r="R66" i="1"/>
  <c r="Q66" i="1"/>
  <c r="P66" i="1"/>
  <c r="O66" i="1"/>
  <c r="M66" i="1"/>
  <c r="L66" i="1"/>
  <c r="K66" i="1"/>
  <c r="I66" i="1"/>
  <c r="H66" i="1"/>
  <c r="G66" i="1"/>
  <c r="F66" i="1"/>
  <c r="E66" i="1"/>
  <c r="J66" i="1" s="1"/>
  <c r="N66" i="1" s="1"/>
  <c r="D66" i="1"/>
  <c r="S65" i="1"/>
  <c r="R65" i="1"/>
  <c r="Q65" i="1"/>
  <c r="P65" i="1"/>
  <c r="O65" i="1"/>
  <c r="M65" i="1"/>
  <c r="L65" i="1"/>
  <c r="K65" i="1"/>
  <c r="I65" i="1"/>
  <c r="H65" i="1"/>
  <c r="G65" i="1"/>
  <c r="F65" i="1"/>
  <c r="E65" i="1"/>
  <c r="J65" i="1" s="1"/>
  <c r="N65" i="1" s="1"/>
  <c r="D65" i="1"/>
  <c r="S64" i="1"/>
  <c r="R64" i="1"/>
  <c r="Q64" i="1"/>
  <c r="P64" i="1"/>
  <c r="O64" i="1"/>
  <c r="M64" i="1"/>
  <c r="L64" i="1"/>
  <c r="K64" i="1"/>
  <c r="I64" i="1"/>
  <c r="H64" i="1"/>
  <c r="G64" i="1"/>
  <c r="F64" i="1"/>
  <c r="E64" i="1"/>
  <c r="J64" i="1" s="1"/>
  <c r="N64" i="1" s="1"/>
  <c r="D64" i="1"/>
  <c r="S63" i="1"/>
  <c r="S68" i="1" s="1"/>
  <c r="R63" i="1"/>
  <c r="R68" i="1" s="1"/>
  <c r="Q63" i="1"/>
  <c r="Q68" i="1" s="1"/>
  <c r="P63" i="1"/>
  <c r="O63" i="1"/>
  <c r="O68" i="1" s="1"/>
  <c r="M63" i="1"/>
  <c r="M68" i="1" s="1"/>
  <c r="L63" i="1"/>
  <c r="K63" i="1"/>
  <c r="K68" i="1" s="1"/>
  <c r="I63" i="1"/>
  <c r="H63" i="1"/>
  <c r="G63" i="1"/>
  <c r="F63" i="1"/>
  <c r="F68" i="1" s="1"/>
  <c r="G68" i="1" s="1"/>
  <c r="E63" i="1"/>
  <c r="J63" i="1" s="1"/>
  <c r="N63" i="1" s="1"/>
  <c r="D63" i="1"/>
  <c r="S61" i="1"/>
  <c r="R61" i="1"/>
  <c r="Q61" i="1"/>
  <c r="P61" i="1"/>
  <c r="O61" i="1"/>
  <c r="M61" i="1"/>
  <c r="L61" i="1"/>
  <c r="K61" i="1"/>
  <c r="I61" i="1"/>
  <c r="H61" i="1"/>
  <c r="G61" i="1"/>
  <c r="F61" i="1"/>
  <c r="E61" i="1"/>
  <c r="J61" i="1" s="1"/>
  <c r="N61" i="1" s="1"/>
  <c r="D61" i="1"/>
  <c r="S60" i="1"/>
  <c r="R60" i="1"/>
  <c r="Q60" i="1"/>
  <c r="P60" i="1"/>
  <c r="O60" i="1"/>
  <c r="M60" i="1"/>
  <c r="L60" i="1"/>
  <c r="K60" i="1"/>
  <c r="I60" i="1"/>
  <c r="H60" i="1"/>
  <c r="G60" i="1"/>
  <c r="F60" i="1"/>
  <c r="E60" i="1"/>
  <c r="J60" i="1" s="1"/>
  <c r="N60" i="1" s="1"/>
  <c r="D60" i="1"/>
  <c r="S59" i="1"/>
  <c r="R59" i="1"/>
  <c r="Q59" i="1"/>
  <c r="P59" i="1"/>
  <c r="O59" i="1"/>
  <c r="M59" i="1"/>
  <c r="L59" i="1"/>
  <c r="K59" i="1"/>
  <c r="I59" i="1"/>
  <c r="H59" i="1"/>
  <c r="G59" i="1"/>
  <c r="F59" i="1"/>
  <c r="E59" i="1"/>
  <c r="J59" i="1" s="1"/>
  <c r="N59" i="1" s="1"/>
  <c r="D59" i="1"/>
  <c r="S58" i="1"/>
  <c r="R58" i="1"/>
  <c r="Q58" i="1"/>
  <c r="P58" i="1"/>
  <c r="O58" i="1"/>
  <c r="M58" i="1"/>
  <c r="L58" i="1"/>
  <c r="K58" i="1"/>
  <c r="I58" i="1"/>
  <c r="H58" i="1"/>
  <c r="G58" i="1"/>
  <c r="F58" i="1"/>
  <c r="E58" i="1"/>
  <c r="J58" i="1" s="1"/>
  <c r="N58" i="1" s="1"/>
  <c r="D58" i="1"/>
  <c r="S57" i="1"/>
  <c r="R57" i="1"/>
  <c r="Q57" i="1"/>
  <c r="P57" i="1"/>
  <c r="O57" i="1"/>
  <c r="M57" i="1"/>
  <c r="L57" i="1"/>
  <c r="K57" i="1"/>
  <c r="I57" i="1"/>
  <c r="H57" i="1"/>
  <c r="G57" i="1"/>
  <c r="F57" i="1"/>
  <c r="E57" i="1"/>
  <c r="J57" i="1" s="1"/>
  <c r="N57" i="1" s="1"/>
  <c r="D57" i="1"/>
  <c r="S56" i="1"/>
  <c r="S62" i="1" s="1"/>
  <c r="R56" i="1"/>
  <c r="R62" i="1" s="1"/>
  <c r="Q56" i="1"/>
  <c r="Q62" i="1" s="1"/>
  <c r="P56" i="1"/>
  <c r="P62" i="1" s="1"/>
  <c r="O56" i="1"/>
  <c r="O62" i="1" s="1"/>
  <c r="M56" i="1"/>
  <c r="M62" i="1" s="1"/>
  <c r="L56" i="1"/>
  <c r="L62" i="1" s="1"/>
  <c r="K56" i="1"/>
  <c r="K62" i="1" s="1"/>
  <c r="I56" i="1"/>
  <c r="H56" i="1"/>
  <c r="H62" i="1" s="1"/>
  <c r="I62" i="1" s="1"/>
  <c r="G56" i="1"/>
  <c r="F56" i="1"/>
  <c r="F62" i="1" s="1"/>
  <c r="G62" i="1" s="1"/>
  <c r="E56" i="1"/>
  <c r="J56" i="1" s="1"/>
  <c r="N56" i="1" s="1"/>
  <c r="D56" i="1"/>
  <c r="D62" i="1" s="1"/>
  <c r="E62" i="1" s="1"/>
  <c r="J62" i="1" s="1"/>
  <c r="S54" i="1"/>
  <c r="R54" i="1"/>
  <c r="Q54" i="1"/>
  <c r="P54" i="1"/>
  <c r="O54" i="1"/>
  <c r="M54" i="1"/>
  <c r="L54" i="1"/>
  <c r="K54" i="1"/>
  <c r="I54" i="1"/>
  <c r="H54" i="1"/>
  <c r="G54" i="1"/>
  <c r="F54" i="1"/>
  <c r="E54" i="1"/>
  <c r="J54" i="1" s="1"/>
  <c r="N54" i="1" s="1"/>
  <c r="D54" i="1"/>
  <c r="S53" i="1"/>
  <c r="S55" i="1" s="1"/>
  <c r="R53" i="1"/>
  <c r="R55" i="1" s="1"/>
  <c r="Q53" i="1"/>
  <c r="Q55" i="1" s="1"/>
  <c r="P53" i="1"/>
  <c r="P55" i="1" s="1"/>
  <c r="O53" i="1"/>
  <c r="O55" i="1" s="1"/>
  <c r="M53" i="1"/>
  <c r="M55" i="1" s="1"/>
  <c r="L53" i="1"/>
  <c r="L55" i="1" s="1"/>
  <c r="K53" i="1"/>
  <c r="K55" i="1" s="1"/>
  <c r="I53" i="1"/>
  <c r="H53" i="1"/>
  <c r="H55" i="1" s="1"/>
  <c r="I55" i="1" s="1"/>
  <c r="G53" i="1"/>
  <c r="F53" i="1"/>
  <c r="F55" i="1" s="1"/>
  <c r="G55" i="1" s="1"/>
  <c r="E53" i="1"/>
  <c r="J53" i="1" s="1"/>
  <c r="N53" i="1" s="1"/>
  <c r="D53" i="1"/>
  <c r="D55" i="1" s="1"/>
  <c r="E55" i="1" s="1"/>
  <c r="J55" i="1" s="1"/>
  <c r="N55" i="1" s="1"/>
  <c r="S52" i="1"/>
  <c r="R52" i="1"/>
  <c r="Q52" i="1"/>
  <c r="P52" i="1"/>
  <c r="O52" i="1"/>
  <c r="M52" i="1"/>
  <c r="L52" i="1"/>
  <c r="K52" i="1"/>
  <c r="I52" i="1"/>
  <c r="H52" i="1"/>
  <c r="G52" i="1"/>
  <c r="F52" i="1"/>
  <c r="E52" i="1"/>
  <c r="J52" i="1" s="1"/>
  <c r="N52" i="1" s="1"/>
  <c r="D52" i="1"/>
  <c r="S51" i="1"/>
  <c r="R51" i="1"/>
  <c r="Q51" i="1"/>
  <c r="P51" i="1"/>
  <c r="O51" i="1"/>
  <c r="M51" i="1"/>
  <c r="L51" i="1"/>
  <c r="K51" i="1"/>
  <c r="I51" i="1"/>
  <c r="H51" i="1"/>
  <c r="G51" i="1"/>
  <c r="F51" i="1"/>
  <c r="E51" i="1"/>
  <c r="J51" i="1" s="1"/>
  <c r="N51" i="1" s="1"/>
  <c r="D51" i="1"/>
  <c r="S49" i="1"/>
  <c r="R49" i="1"/>
  <c r="Q49" i="1"/>
  <c r="P49" i="1"/>
  <c r="O49" i="1"/>
  <c r="M49" i="1"/>
  <c r="L49" i="1"/>
  <c r="K49" i="1"/>
  <c r="I49" i="1"/>
  <c r="H49" i="1"/>
  <c r="G49" i="1"/>
  <c r="F49" i="1"/>
  <c r="E49" i="1"/>
  <c r="J49" i="1" s="1"/>
  <c r="N49" i="1" s="1"/>
  <c r="D49" i="1"/>
  <c r="S48" i="1"/>
  <c r="R48" i="1"/>
  <c r="Q48" i="1"/>
  <c r="P48" i="1"/>
  <c r="O48" i="1"/>
  <c r="M48" i="1"/>
  <c r="L48" i="1"/>
  <c r="K48" i="1"/>
  <c r="I48" i="1"/>
  <c r="H48" i="1"/>
  <c r="G48" i="1"/>
  <c r="F48" i="1"/>
  <c r="E48" i="1"/>
  <c r="J48" i="1" s="1"/>
  <c r="N48" i="1" s="1"/>
  <c r="D48" i="1"/>
  <c r="S47" i="1"/>
  <c r="R47" i="1"/>
  <c r="Q47" i="1"/>
  <c r="P47" i="1"/>
  <c r="O47" i="1"/>
  <c r="M47" i="1"/>
  <c r="L47" i="1"/>
  <c r="K47" i="1"/>
  <c r="I47" i="1"/>
  <c r="H47" i="1"/>
  <c r="G47" i="1"/>
  <c r="F47" i="1"/>
  <c r="E47" i="1"/>
  <c r="J47" i="1" s="1"/>
  <c r="N47" i="1" s="1"/>
  <c r="D47" i="1"/>
  <c r="S46" i="1"/>
  <c r="S50" i="1" s="1"/>
  <c r="R46" i="1"/>
  <c r="R50" i="1" s="1"/>
  <c r="Q46" i="1"/>
  <c r="Q50" i="1" s="1"/>
  <c r="P46" i="1"/>
  <c r="P50" i="1" s="1"/>
  <c r="O46" i="1"/>
  <c r="O50" i="1" s="1"/>
  <c r="M46" i="1"/>
  <c r="M50" i="1" s="1"/>
  <c r="L46" i="1"/>
  <c r="L50" i="1" s="1"/>
  <c r="K46" i="1"/>
  <c r="K50" i="1" s="1"/>
  <c r="I46" i="1"/>
  <c r="H46" i="1"/>
  <c r="H50" i="1" s="1"/>
  <c r="I50" i="1" s="1"/>
  <c r="G46" i="1"/>
  <c r="F46" i="1"/>
  <c r="F50" i="1" s="1"/>
  <c r="G50" i="1" s="1"/>
  <c r="E46" i="1"/>
  <c r="J46" i="1" s="1"/>
  <c r="N46" i="1" s="1"/>
  <c r="D46" i="1"/>
  <c r="D50" i="1" s="1"/>
  <c r="E50" i="1" s="1"/>
  <c r="J50" i="1" s="1"/>
  <c r="N50" i="1" s="1"/>
  <c r="S44" i="1"/>
  <c r="R44" i="1"/>
  <c r="Q44" i="1"/>
  <c r="P44" i="1"/>
  <c r="O44" i="1"/>
  <c r="M44" i="1"/>
  <c r="L44" i="1"/>
  <c r="K44" i="1"/>
  <c r="I44" i="1"/>
  <c r="H44" i="1"/>
  <c r="G44" i="1"/>
  <c r="F44" i="1"/>
  <c r="E44" i="1"/>
  <c r="J44" i="1" s="1"/>
  <c r="N44" i="1" s="1"/>
  <c r="D44" i="1"/>
  <c r="S43" i="1"/>
  <c r="R43" i="1"/>
  <c r="Q43" i="1"/>
  <c r="P43" i="1"/>
  <c r="O43" i="1"/>
  <c r="M43" i="1"/>
  <c r="L43" i="1"/>
  <c r="K43" i="1"/>
  <c r="I43" i="1"/>
  <c r="H43" i="1"/>
  <c r="G43" i="1"/>
  <c r="F43" i="1"/>
  <c r="E43" i="1"/>
  <c r="J43" i="1" s="1"/>
  <c r="N43" i="1" s="1"/>
  <c r="D43" i="1"/>
  <c r="S42" i="1"/>
  <c r="S45" i="1" s="1"/>
  <c r="R42" i="1"/>
  <c r="R45" i="1" s="1"/>
  <c r="Q42" i="1"/>
  <c r="Q45" i="1" s="1"/>
  <c r="P42" i="1"/>
  <c r="P45" i="1" s="1"/>
  <c r="O42" i="1"/>
  <c r="O45" i="1" s="1"/>
  <c r="M42" i="1"/>
  <c r="M45" i="1" s="1"/>
  <c r="L42" i="1"/>
  <c r="L45" i="1" s="1"/>
  <c r="K42" i="1"/>
  <c r="K45" i="1" s="1"/>
  <c r="I42" i="1"/>
  <c r="H42" i="1"/>
  <c r="H45" i="1" s="1"/>
  <c r="I45" i="1" s="1"/>
  <c r="G42" i="1"/>
  <c r="F42" i="1"/>
  <c r="F45" i="1" s="1"/>
  <c r="G45" i="1" s="1"/>
  <c r="E42" i="1"/>
  <c r="J42" i="1" s="1"/>
  <c r="N42" i="1" s="1"/>
  <c r="D42" i="1"/>
  <c r="D45" i="1" s="1"/>
  <c r="E45" i="1" s="1"/>
  <c r="J45" i="1" s="1"/>
  <c r="N45" i="1" s="1"/>
  <c r="S40" i="1"/>
  <c r="R40" i="1"/>
  <c r="Q40" i="1"/>
  <c r="P40" i="1"/>
  <c r="O40" i="1"/>
  <c r="M40" i="1"/>
  <c r="L40" i="1"/>
  <c r="K40" i="1"/>
  <c r="I40" i="1"/>
  <c r="H40" i="1"/>
  <c r="G40" i="1"/>
  <c r="F40" i="1"/>
  <c r="E40" i="1"/>
  <c r="J40" i="1" s="1"/>
  <c r="N40" i="1" s="1"/>
  <c r="D40" i="1"/>
  <c r="S39" i="1"/>
  <c r="S41" i="1" s="1"/>
  <c r="R39" i="1"/>
  <c r="R41" i="1" s="1"/>
  <c r="Q39" i="1"/>
  <c r="Q41" i="1" s="1"/>
  <c r="P39" i="1"/>
  <c r="P41" i="1" s="1"/>
  <c r="O39" i="1"/>
  <c r="O41" i="1" s="1"/>
  <c r="M39" i="1"/>
  <c r="M41" i="1" s="1"/>
  <c r="L39" i="1"/>
  <c r="L41" i="1" s="1"/>
  <c r="K39" i="1"/>
  <c r="K41" i="1" s="1"/>
  <c r="I39" i="1"/>
  <c r="H39" i="1"/>
  <c r="H41" i="1" s="1"/>
  <c r="I41" i="1" s="1"/>
  <c r="G39" i="1"/>
  <c r="F39" i="1"/>
  <c r="F41" i="1" s="1"/>
  <c r="G41" i="1" s="1"/>
  <c r="E39" i="1"/>
  <c r="J39" i="1" s="1"/>
  <c r="N39" i="1" s="1"/>
  <c r="D39" i="1"/>
  <c r="D41" i="1" s="1"/>
  <c r="E41" i="1" s="1"/>
  <c r="J41" i="1" s="1"/>
  <c r="N41" i="1" s="1"/>
  <c r="S37" i="1"/>
  <c r="R37" i="1"/>
  <c r="Q37" i="1"/>
  <c r="P37" i="1"/>
  <c r="O37" i="1"/>
  <c r="M37" i="1"/>
  <c r="L37" i="1"/>
  <c r="K37" i="1"/>
  <c r="I37" i="1"/>
  <c r="H37" i="1"/>
  <c r="G37" i="1"/>
  <c r="F37" i="1"/>
  <c r="E37" i="1"/>
  <c r="J37" i="1" s="1"/>
  <c r="N37" i="1" s="1"/>
  <c r="D37" i="1"/>
  <c r="S36" i="1"/>
  <c r="S38" i="1" s="1"/>
  <c r="R36" i="1"/>
  <c r="R38" i="1" s="1"/>
  <c r="Q36" i="1"/>
  <c r="Q38" i="1" s="1"/>
  <c r="P36" i="1"/>
  <c r="P38" i="1" s="1"/>
  <c r="O36" i="1"/>
  <c r="O38" i="1" s="1"/>
  <c r="M36" i="1"/>
  <c r="M38" i="1" s="1"/>
  <c r="L36" i="1"/>
  <c r="L38" i="1" s="1"/>
  <c r="K36" i="1"/>
  <c r="K38" i="1" s="1"/>
  <c r="H36" i="1"/>
  <c r="H38" i="1" s="1"/>
  <c r="I38" i="1" s="1"/>
  <c r="F36" i="1"/>
  <c r="F38" i="1" s="1"/>
  <c r="G38" i="1" s="1"/>
  <c r="D36" i="1"/>
  <c r="D38" i="1" s="1"/>
  <c r="E38" i="1" s="1"/>
  <c r="S35" i="1"/>
  <c r="R35" i="1"/>
  <c r="Q35" i="1"/>
  <c r="P35" i="1"/>
  <c r="O35" i="1"/>
  <c r="M35" i="1"/>
  <c r="L35" i="1"/>
  <c r="K35" i="1"/>
  <c r="I35" i="1"/>
  <c r="H35" i="1"/>
  <c r="G35" i="1"/>
  <c r="F35" i="1"/>
  <c r="E35" i="1"/>
  <c r="J35" i="1" s="1"/>
  <c r="N35" i="1" s="1"/>
  <c r="D35" i="1"/>
  <c r="S34" i="1"/>
  <c r="R34" i="1"/>
  <c r="Q34" i="1"/>
  <c r="P34" i="1"/>
  <c r="O34" i="1"/>
  <c r="M34" i="1"/>
  <c r="L34" i="1"/>
  <c r="K34" i="1"/>
  <c r="H34" i="1"/>
  <c r="I34" i="1" s="1"/>
  <c r="F34" i="1"/>
  <c r="G34" i="1" s="1"/>
  <c r="D34" i="1"/>
  <c r="E34" i="1" s="1"/>
  <c r="J34" i="1" s="1"/>
  <c r="N34" i="1" s="1"/>
  <c r="S32" i="1"/>
  <c r="R32" i="1"/>
  <c r="Q32" i="1"/>
  <c r="P32" i="1"/>
  <c r="O32" i="1"/>
  <c r="M32" i="1"/>
  <c r="L32" i="1"/>
  <c r="K32" i="1"/>
  <c r="H32" i="1"/>
  <c r="I32" i="1" s="1"/>
  <c r="F32" i="1"/>
  <c r="G32" i="1" s="1"/>
  <c r="D32" i="1"/>
  <c r="E32" i="1" s="1"/>
  <c r="S31" i="1"/>
  <c r="R31" i="1"/>
  <c r="Q31" i="1"/>
  <c r="P31" i="1"/>
  <c r="O31" i="1"/>
  <c r="M31" i="1"/>
  <c r="L31" i="1"/>
  <c r="K31" i="1"/>
  <c r="H31" i="1"/>
  <c r="I31" i="1" s="1"/>
  <c r="F31" i="1"/>
  <c r="G31" i="1" s="1"/>
  <c r="D31" i="1"/>
  <c r="E31" i="1" s="1"/>
  <c r="J31" i="1" s="1"/>
  <c r="N31" i="1" s="1"/>
  <c r="S30" i="1"/>
  <c r="R30" i="1"/>
  <c r="Q30" i="1"/>
  <c r="P30" i="1"/>
  <c r="O30" i="1"/>
  <c r="M30" i="1"/>
  <c r="L30" i="1"/>
  <c r="K30" i="1"/>
  <c r="H30" i="1"/>
  <c r="I30" i="1" s="1"/>
  <c r="F30" i="1"/>
  <c r="G30" i="1" s="1"/>
  <c r="D30" i="1"/>
  <c r="E30" i="1" s="1"/>
  <c r="S29" i="1"/>
  <c r="R29" i="1"/>
  <c r="Q29" i="1"/>
  <c r="P29" i="1"/>
  <c r="O29" i="1"/>
  <c r="M29" i="1"/>
  <c r="L29" i="1"/>
  <c r="K29" i="1"/>
  <c r="H29" i="1"/>
  <c r="I29" i="1" s="1"/>
  <c r="F29" i="1"/>
  <c r="G29" i="1" s="1"/>
  <c r="D29" i="1"/>
  <c r="E29" i="1" s="1"/>
  <c r="J29" i="1" s="1"/>
  <c r="N29" i="1" s="1"/>
  <c r="S28" i="1"/>
  <c r="S33" i="1" s="1"/>
  <c r="R28" i="1"/>
  <c r="R33" i="1" s="1"/>
  <c r="Q28" i="1"/>
  <c r="Q33" i="1" s="1"/>
  <c r="P28" i="1"/>
  <c r="P33" i="1" s="1"/>
  <c r="O28" i="1"/>
  <c r="O33" i="1" s="1"/>
  <c r="M28" i="1"/>
  <c r="M33" i="1" s="1"/>
  <c r="L28" i="1"/>
  <c r="L33" i="1" s="1"/>
  <c r="K28" i="1"/>
  <c r="K33" i="1" s="1"/>
  <c r="H28" i="1"/>
  <c r="H33" i="1" s="1"/>
  <c r="I33" i="1" s="1"/>
  <c r="F28" i="1"/>
  <c r="F33" i="1" s="1"/>
  <c r="G33" i="1" s="1"/>
  <c r="D28" i="1"/>
  <c r="D33" i="1" s="1"/>
  <c r="E33" i="1" s="1"/>
  <c r="S26" i="1"/>
  <c r="R26" i="1"/>
  <c r="Q26" i="1"/>
  <c r="P26" i="1"/>
  <c r="O26" i="1"/>
  <c r="M26" i="1"/>
  <c r="L26" i="1"/>
  <c r="K26" i="1"/>
  <c r="H26" i="1"/>
  <c r="I26" i="1" s="1"/>
  <c r="F26" i="1"/>
  <c r="G26" i="1" s="1"/>
  <c r="D26" i="1"/>
  <c r="E26" i="1" s="1"/>
  <c r="J26" i="1" s="1"/>
  <c r="N26" i="1" s="1"/>
  <c r="S25" i="1"/>
  <c r="R25" i="1"/>
  <c r="Q25" i="1"/>
  <c r="P25" i="1"/>
  <c r="O25" i="1"/>
  <c r="M25" i="1"/>
  <c r="L25" i="1"/>
  <c r="K25" i="1"/>
  <c r="H25" i="1"/>
  <c r="I25" i="1" s="1"/>
  <c r="F25" i="1"/>
  <c r="G25" i="1" s="1"/>
  <c r="D25" i="1"/>
  <c r="E25" i="1" s="1"/>
  <c r="S24" i="1"/>
  <c r="R24" i="1"/>
  <c r="Q24" i="1"/>
  <c r="P24" i="1"/>
  <c r="O24" i="1"/>
  <c r="M24" i="1"/>
  <c r="M27" i="1" s="1"/>
  <c r="L24" i="1"/>
  <c r="L27" i="1" s="1"/>
  <c r="K24" i="1"/>
  <c r="K27" i="1" s="1"/>
  <c r="H24" i="1"/>
  <c r="F24" i="1"/>
  <c r="G24" i="1" s="1"/>
  <c r="D24" i="1"/>
  <c r="S23" i="1"/>
  <c r="R23" i="1"/>
  <c r="Q23" i="1"/>
  <c r="P23" i="1"/>
  <c r="O23" i="1"/>
  <c r="M23" i="1"/>
  <c r="L23" i="1"/>
  <c r="K23" i="1"/>
  <c r="H23" i="1"/>
  <c r="I23" i="1" s="1"/>
  <c r="F23" i="1"/>
  <c r="G23" i="1" s="1"/>
  <c r="D23" i="1"/>
  <c r="E23" i="1" s="1"/>
  <c r="S22" i="1"/>
  <c r="S27" i="1" s="1"/>
  <c r="R22" i="1"/>
  <c r="R27" i="1" s="1"/>
  <c r="Q22" i="1"/>
  <c r="Q27" i="1" s="1"/>
  <c r="P22" i="1"/>
  <c r="P27" i="1" s="1"/>
  <c r="O22" i="1"/>
  <c r="O27" i="1" s="1"/>
  <c r="M22" i="1"/>
  <c r="L22" i="1"/>
  <c r="K22" i="1"/>
  <c r="H22" i="1"/>
  <c r="I22" i="1" s="1"/>
  <c r="F22" i="1"/>
  <c r="D22" i="1"/>
  <c r="E22" i="1" s="1"/>
  <c r="S20" i="1"/>
  <c r="R20" i="1"/>
  <c r="Q20" i="1"/>
  <c r="P20" i="1"/>
  <c r="O20" i="1"/>
  <c r="M20" i="1"/>
  <c r="L20" i="1"/>
  <c r="K20" i="1"/>
  <c r="H20" i="1"/>
  <c r="I20" i="1" s="1"/>
  <c r="F20" i="1"/>
  <c r="G20" i="1" s="1"/>
  <c r="D20" i="1"/>
  <c r="E20" i="1" s="1"/>
  <c r="J20" i="1" s="1"/>
  <c r="N20" i="1" s="1"/>
  <c r="S19" i="1"/>
  <c r="S21" i="1" s="1"/>
  <c r="R19" i="1"/>
  <c r="R21" i="1" s="1"/>
  <c r="Q19" i="1"/>
  <c r="Q21" i="1" s="1"/>
  <c r="P19" i="1"/>
  <c r="P21" i="1" s="1"/>
  <c r="O19" i="1"/>
  <c r="O21" i="1" s="1"/>
  <c r="M19" i="1"/>
  <c r="M21" i="1" s="1"/>
  <c r="L19" i="1"/>
  <c r="L21" i="1" s="1"/>
  <c r="K19" i="1"/>
  <c r="K21" i="1" s="1"/>
  <c r="I19" i="1"/>
  <c r="H19" i="1"/>
  <c r="H21" i="1" s="1"/>
  <c r="I21" i="1" s="1"/>
  <c r="G19" i="1"/>
  <c r="F19" i="1"/>
  <c r="F21" i="1" s="1"/>
  <c r="G21" i="1" s="1"/>
  <c r="E19" i="1"/>
  <c r="J19" i="1" s="1"/>
  <c r="N19" i="1" s="1"/>
  <c r="D19" i="1"/>
  <c r="D21" i="1" s="1"/>
  <c r="E21" i="1" s="1"/>
  <c r="J21" i="1" s="1"/>
  <c r="N21" i="1" s="1"/>
  <c r="S17" i="1"/>
  <c r="R17" i="1"/>
  <c r="Q17" i="1"/>
  <c r="P17" i="1"/>
  <c r="O17" i="1"/>
  <c r="M17" i="1"/>
  <c r="L17" i="1"/>
  <c r="K17" i="1"/>
  <c r="H17" i="1"/>
  <c r="I17" i="1" s="1"/>
  <c r="F17" i="1"/>
  <c r="G17" i="1" s="1"/>
  <c r="D17" i="1"/>
  <c r="E17" i="1" s="1"/>
  <c r="S16" i="1"/>
  <c r="R16" i="1"/>
  <c r="Q16" i="1"/>
  <c r="P16" i="1"/>
  <c r="O16" i="1"/>
  <c r="M16" i="1"/>
  <c r="L16" i="1"/>
  <c r="K16" i="1"/>
  <c r="H16" i="1"/>
  <c r="I16" i="1" s="1"/>
  <c r="F16" i="1"/>
  <c r="G16" i="1" s="1"/>
  <c r="D16" i="1"/>
  <c r="E16" i="1" s="1"/>
  <c r="J16" i="1" s="1"/>
  <c r="N16" i="1" s="1"/>
  <c r="S15" i="1"/>
  <c r="R15" i="1"/>
  <c r="Q15" i="1"/>
  <c r="P15" i="1"/>
  <c r="O15" i="1"/>
  <c r="M15" i="1"/>
  <c r="L15" i="1"/>
  <c r="K15" i="1"/>
  <c r="H15" i="1"/>
  <c r="I15" i="1" s="1"/>
  <c r="F15" i="1"/>
  <c r="G15" i="1" s="1"/>
  <c r="D15" i="1"/>
  <c r="E15" i="1" s="1"/>
  <c r="S14" i="1"/>
  <c r="S18" i="1" s="1"/>
  <c r="R14" i="1"/>
  <c r="R18" i="1" s="1"/>
  <c r="Q14" i="1"/>
  <c r="Q18" i="1" s="1"/>
  <c r="P14" i="1"/>
  <c r="P18" i="1" s="1"/>
  <c r="O14" i="1"/>
  <c r="O18" i="1" s="1"/>
  <c r="M14" i="1"/>
  <c r="M18" i="1" s="1"/>
  <c r="L14" i="1"/>
  <c r="L18" i="1" s="1"/>
  <c r="K14" i="1"/>
  <c r="K18" i="1" s="1"/>
  <c r="H14" i="1"/>
  <c r="H18" i="1" s="1"/>
  <c r="I18" i="1" s="1"/>
  <c r="F14" i="1"/>
  <c r="F18" i="1" s="1"/>
  <c r="G18" i="1" s="1"/>
  <c r="D14" i="1"/>
  <c r="D18" i="1" s="1"/>
  <c r="E18" i="1" s="1"/>
  <c r="J18" i="1" s="1"/>
  <c r="N18" i="1" s="1"/>
  <c r="S12" i="1"/>
  <c r="R12" i="1"/>
  <c r="Q12" i="1"/>
  <c r="P12" i="1"/>
  <c r="O12" i="1"/>
  <c r="M12" i="1"/>
  <c r="L12" i="1"/>
  <c r="K12" i="1"/>
  <c r="H12" i="1"/>
  <c r="I12" i="1" s="1"/>
  <c r="F12" i="1"/>
  <c r="G12" i="1" s="1"/>
  <c r="D12" i="1"/>
  <c r="E12" i="1" s="1"/>
  <c r="S11" i="1"/>
  <c r="S111" i="1" s="1"/>
  <c r="R11" i="1"/>
  <c r="R111" i="1" s="1"/>
  <c r="Q11" i="1"/>
  <c r="Q111" i="1" s="1"/>
  <c r="P11" i="1"/>
  <c r="P111" i="1" s="1"/>
  <c r="O11" i="1"/>
  <c r="O111" i="1" s="1"/>
  <c r="M11" i="1"/>
  <c r="M111" i="1" s="1"/>
  <c r="L11" i="1"/>
  <c r="L111" i="1" s="1"/>
  <c r="K11" i="1"/>
  <c r="K111" i="1" s="1"/>
  <c r="I11" i="1"/>
  <c r="H11" i="1"/>
  <c r="H111" i="1" s="1"/>
  <c r="I111" i="1" s="1"/>
  <c r="G11" i="1"/>
  <c r="F11" i="1"/>
  <c r="F111" i="1" s="1"/>
  <c r="G111" i="1" s="1"/>
  <c r="D11" i="1"/>
  <c r="D111" i="1" s="1"/>
  <c r="E111" i="1" s="1"/>
  <c r="J111" i="1" s="1"/>
  <c r="N111" i="1" s="1"/>
  <c r="J12" i="1" l="1"/>
  <c r="N12" i="1" s="1"/>
  <c r="J15" i="1"/>
  <c r="N15" i="1" s="1"/>
  <c r="J17" i="1"/>
  <c r="N17" i="1" s="1"/>
  <c r="E11" i="1"/>
  <c r="J11" i="1" s="1"/>
  <c r="N11" i="1" s="1"/>
  <c r="K13" i="1"/>
  <c r="M13" i="1"/>
  <c r="O13" i="1"/>
  <c r="Q13" i="1"/>
  <c r="S13" i="1"/>
  <c r="E14" i="1"/>
  <c r="G14" i="1"/>
  <c r="I14" i="1"/>
  <c r="F27" i="1"/>
  <c r="G27" i="1" s="1"/>
  <c r="G22" i="1"/>
  <c r="J22" i="1" s="1"/>
  <c r="N22" i="1" s="1"/>
  <c r="J23" i="1"/>
  <c r="N23" i="1" s="1"/>
  <c r="J25" i="1"/>
  <c r="N25" i="1" s="1"/>
  <c r="J33" i="1"/>
  <c r="N33" i="1" s="1"/>
  <c r="J30" i="1"/>
  <c r="N30" i="1" s="1"/>
  <c r="J32" i="1"/>
  <c r="N32" i="1" s="1"/>
  <c r="J38" i="1"/>
  <c r="N38" i="1" s="1"/>
  <c r="D13" i="1"/>
  <c r="E13" i="1" s="1"/>
  <c r="F13" i="1"/>
  <c r="G13" i="1" s="1"/>
  <c r="H13" i="1"/>
  <c r="I13" i="1" s="1"/>
  <c r="L13" i="1"/>
  <c r="P13" i="1"/>
  <c r="R13" i="1"/>
  <c r="D27" i="1"/>
  <c r="E27" i="1" s="1"/>
  <c r="J27" i="1" s="1"/>
  <c r="N27" i="1" s="1"/>
  <c r="H27" i="1"/>
  <c r="I27" i="1" s="1"/>
  <c r="N62" i="1"/>
  <c r="E24" i="1"/>
  <c r="I24" i="1"/>
  <c r="E28" i="1"/>
  <c r="G28" i="1"/>
  <c r="I28" i="1"/>
  <c r="E36" i="1"/>
  <c r="G36" i="1"/>
  <c r="I36" i="1"/>
  <c r="D71" i="1"/>
  <c r="E71" i="1" s="1"/>
  <c r="H71" i="1"/>
  <c r="I71" i="1" s="1"/>
  <c r="F75" i="1"/>
  <c r="G75" i="1" s="1"/>
  <c r="F78" i="1"/>
  <c r="G78" i="1" s="1"/>
  <c r="F83" i="1"/>
  <c r="G83" i="1" s="1"/>
  <c r="F93" i="1"/>
  <c r="G93" i="1" s="1"/>
  <c r="G84" i="1"/>
  <c r="F71" i="1"/>
  <c r="G71" i="1" s="1"/>
  <c r="D75" i="1"/>
  <c r="E75" i="1" s="1"/>
  <c r="H75" i="1"/>
  <c r="I75" i="1" s="1"/>
  <c r="D78" i="1"/>
  <c r="E78" i="1" s="1"/>
  <c r="H78" i="1"/>
  <c r="I78" i="1" s="1"/>
  <c r="D83" i="1"/>
  <c r="E83" i="1" s="1"/>
  <c r="H83" i="1"/>
  <c r="I83" i="1" s="1"/>
  <c r="D93" i="1"/>
  <c r="E93" i="1" s="1"/>
  <c r="E84" i="1"/>
  <c r="J84" i="1" s="1"/>
  <c r="N84" i="1" s="1"/>
  <c r="J99" i="1"/>
  <c r="N99" i="1" s="1"/>
  <c r="J101" i="1"/>
  <c r="N101" i="1" s="1"/>
  <c r="J103" i="1"/>
  <c r="N103" i="1" s="1"/>
  <c r="J106" i="1"/>
  <c r="N106" i="1" s="1"/>
  <c r="J108" i="1"/>
  <c r="N108" i="1" s="1"/>
  <c r="L93" i="1"/>
  <c r="P93" i="1"/>
  <c r="R93" i="1"/>
  <c r="J88" i="1"/>
  <c r="N88" i="1" s="1"/>
  <c r="J90" i="1"/>
  <c r="N90" i="1" s="1"/>
  <c r="J91" i="1"/>
  <c r="N91" i="1" s="1"/>
  <c r="D110" i="1"/>
  <c r="E110" i="1" s="1"/>
  <c r="F110" i="1"/>
  <c r="G110" i="1" s="1"/>
  <c r="H110" i="1"/>
  <c r="I110" i="1" s="1"/>
  <c r="J110" i="1" l="1"/>
  <c r="N110" i="1" s="1"/>
  <c r="J36" i="1"/>
  <c r="N36" i="1" s="1"/>
  <c r="J14" i="1"/>
  <c r="N14" i="1" s="1"/>
  <c r="J93" i="1"/>
  <c r="N93" i="1" s="1"/>
  <c r="J83" i="1"/>
  <c r="N83" i="1" s="1"/>
  <c r="J78" i="1"/>
  <c r="N78" i="1" s="1"/>
  <c r="J75" i="1"/>
  <c r="N75" i="1" s="1"/>
  <c r="J71" i="1"/>
  <c r="N71" i="1" s="1"/>
  <c r="J28" i="1"/>
  <c r="N28" i="1" s="1"/>
  <c r="J24" i="1"/>
  <c r="N24" i="1" s="1"/>
  <c r="J13" i="1"/>
  <c r="N13" i="1" s="1"/>
</calcChain>
</file>

<file path=xl/sharedStrings.xml><?xml version="1.0" encoding="utf-8"?>
<sst xmlns="http://schemas.openxmlformats.org/spreadsheetml/2006/main" count="132" uniqueCount="89">
  <si>
    <t xml:space="preserve">Сведения по судебным участкам Кировской области </t>
  </si>
  <si>
    <t>о нагрузке по оконченным уголовным делам, гражданским (административным) делам, делам об административных правонарушениях и материалам за 3 месяца 2023 г.</t>
  </si>
  <si>
    <t>№ участка</t>
  </si>
  <si>
    <t>район</t>
  </si>
  <si>
    <t>коэф-фици-ент нагруз-ки</t>
  </si>
  <si>
    <t xml:space="preserve"> окончено</t>
  </si>
  <si>
    <t>Остаток дел</t>
  </si>
  <si>
    <t>уголовные</t>
  </si>
  <si>
    <t>гражд(админ)</t>
  </si>
  <si>
    <t>адм.правон.</t>
  </si>
  <si>
    <t>средне-месяч-ная нагруз-ка</t>
  </si>
  <si>
    <t>материалы</t>
  </si>
  <si>
    <t>общая среднемесячная нагрузка</t>
  </si>
  <si>
    <t>с нарушением срока,устан.ст.</t>
  </si>
  <si>
    <t>уголовных</t>
  </si>
  <si>
    <t>гражд (админ)</t>
  </si>
  <si>
    <t>окон-чено всего</t>
  </si>
  <si>
    <t>на 1 судью в месяц</t>
  </si>
  <si>
    <t>админ.правон.</t>
  </si>
  <si>
    <t>227, 233, 321 УПК</t>
  </si>
  <si>
    <t>126, 154 ГПК</t>
  </si>
  <si>
    <t xml:space="preserve">29,6 КоАП и др актами </t>
  </si>
  <si>
    <t>2</t>
  </si>
  <si>
    <t>3</t>
  </si>
  <si>
    <t>верхнекамский</t>
  </si>
  <si>
    <t>Итого по Верхнекамскому району</t>
  </si>
  <si>
    <t>вятскополянский</t>
  </si>
  <si>
    <t>Итого по Вятскополянскому району</t>
  </si>
  <si>
    <t>зуевский</t>
  </si>
  <si>
    <t>фаленский</t>
  </si>
  <si>
    <t>Итого по Зуевскому району</t>
  </si>
  <si>
    <t>кирово-чепецкий</t>
  </si>
  <si>
    <t>Итого по Кирово-Чепецкому району</t>
  </si>
  <si>
    <t>котельничский</t>
  </si>
  <si>
    <t xml:space="preserve">даровской </t>
  </si>
  <si>
    <t>орловский</t>
  </si>
  <si>
    <t>Итого по Котельничскому району</t>
  </si>
  <si>
    <t>куменский</t>
  </si>
  <si>
    <t>лузский</t>
  </si>
  <si>
    <t>малмыжский</t>
  </si>
  <si>
    <t>кильмезский</t>
  </si>
  <si>
    <t>Итого по Малмыжскому району</t>
  </si>
  <si>
    <t>мурашинский</t>
  </si>
  <si>
    <t>опаринский</t>
  </si>
  <si>
    <t>Итого по Мурашинскому району</t>
  </si>
  <si>
    <t>немский</t>
  </si>
  <si>
    <t>нолинский</t>
  </si>
  <si>
    <t>сунский</t>
  </si>
  <si>
    <t>Итого по Нолинскому району</t>
  </si>
  <si>
    <t>омутнинский</t>
  </si>
  <si>
    <t>афанасьевский</t>
  </si>
  <si>
    <t>Итого по Омутнинскому району</t>
  </si>
  <si>
    <t>оричевский</t>
  </si>
  <si>
    <t>подосиновский</t>
  </si>
  <si>
    <t>санчурский</t>
  </si>
  <si>
    <t>кикнурский</t>
  </si>
  <si>
    <t>Итого по Санчурскому району</t>
  </si>
  <si>
    <t>слободской</t>
  </si>
  <si>
    <t>белохолуницкий</t>
  </si>
  <si>
    <t>нагорский</t>
  </si>
  <si>
    <t>Итого по Слободскому району</t>
  </si>
  <si>
    <t>советский</t>
  </si>
  <si>
    <t>верхошижемский</t>
  </si>
  <si>
    <t>лебяжский</t>
  </si>
  <si>
    <t>пижанский</t>
  </si>
  <si>
    <t>Итого по Советскому району</t>
  </si>
  <si>
    <t>унинский</t>
  </si>
  <si>
    <t>богородский</t>
  </si>
  <si>
    <t>Итого по Унинскому району</t>
  </si>
  <si>
    <t>уржумский</t>
  </si>
  <si>
    <t>шабалинский</t>
  </si>
  <si>
    <t>свечинский</t>
  </si>
  <si>
    <t>Итого по Шабалинскому району</t>
  </si>
  <si>
    <t>юрьянский</t>
  </si>
  <si>
    <t>Итого по Юрьянскому району</t>
  </si>
  <si>
    <t>яранский</t>
  </si>
  <si>
    <t>арбажский</t>
  </si>
  <si>
    <t>тужинский</t>
  </si>
  <si>
    <t>Итого по Яранскому району</t>
  </si>
  <si>
    <t>ленинский</t>
  </si>
  <si>
    <t>Итого по Ленинскому району</t>
  </si>
  <si>
    <t>нововятский</t>
  </si>
  <si>
    <t>Итого по Нововятскому району</t>
  </si>
  <si>
    <t>октябрьский</t>
  </si>
  <si>
    <t>Итого по Октябрьскому району</t>
  </si>
  <si>
    <t>первомайский</t>
  </si>
  <si>
    <t>Итого по Первомайскому району</t>
  </si>
  <si>
    <t>Итого по области</t>
  </si>
  <si>
    <t>отдел государственной гражданской службы и кадров, судебной аналитики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</si>
</sst>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b/>
      <sz val="16"/>
      <name val="Arial Cyr"/>
      <family val="2"/>
      <charset val="204"/>
    </font>
    <font>
      <b/>
      <sz val="10"/>
      <name val="Arial Cyr"/>
      <family val="2"/>
      <charset val="204"/>
    </font>
    <font>
      <sz val="10"/>
      <name val="Arial Cyr"/>
      <charset val="204"/>
    </font>
    <font>
      <sz val="9"/>
      <name val="Arial Cyr"/>
      <charset val="204"/>
    </font>
    <font>
      <b/>
      <sz val="10"/>
      <name val="Arial Cyr"/>
      <charset val="204"/>
    </font>
    <font>
      <sz val="10"/>
      <name val="Arial Cyr"/>
      <family val="2"/>
      <charset val="204"/>
    </font>
    <font>
      <sz val="9"/>
      <name val="Arial Cyr"/>
      <family val="2"/>
      <charset val="204"/>
    </font>
    <font>
      <b/>
      <sz val="9"/>
      <name val="Arial Cyr"/>
      <charset val="204"/>
    </font>
    <font>
      <b/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/>
    </xf>
    <xf numFmtId="49" fontId="3" fillId="0" borderId="7" xfId="0" applyNumberFormat="1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17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textRotation="90" wrapText="1"/>
    </xf>
    <xf numFmtId="0" fontId="0" fillId="0" borderId="2" xfId="0" applyBorder="1" applyAlignment="1">
      <alignment horizontal="center" vertical="center" textRotation="90" wrapText="1"/>
    </xf>
    <xf numFmtId="0" fontId="0" fillId="0" borderId="1" xfId="0" applyBorder="1" applyAlignment="1">
      <alignment horizontal="center" vertical="center" textRotation="90" wrapText="1"/>
    </xf>
    <xf numFmtId="0" fontId="0" fillId="0" borderId="20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textRotation="90" wrapText="1"/>
    </xf>
    <xf numFmtId="0" fontId="5" fillId="0" borderId="6" xfId="0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textRotation="90" wrapText="1"/>
    </xf>
    <xf numFmtId="0" fontId="0" fillId="0" borderId="7" xfId="0" applyBorder="1" applyAlignment="1">
      <alignment horizontal="center" vertical="center" textRotation="90" wrapText="1"/>
    </xf>
    <xf numFmtId="0" fontId="0" fillId="0" borderId="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49" fontId="2" fillId="0" borderId="22" xfId="0" applyNumberFormat="1" applyFont="1" applyBorder="1" applyAlignment="1">
      <alignment horizontal="center" vertical="center"/>
    </xf>
    <xf numFmtId="49" fontId="3" fillId="0" borderId="9" xfId="0" applyNumberFormat="1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textRotation="90" wrapText="1"/>
    </xf>
    <xf numFmtId="0" fontId="0" fillId="0" borderId="22" xfId="0" applyBorder="1" applyAlignment="1">
      <alignment horizontal="center" vertical="center" textRotation="90" wrapText="1"/>
    </xf>
    <xf numFmtId="0" fontId="5" fillId="0" borderId="22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left"/>
    </xf>
    <xf numFmtId="0" fontId="7" fillId="0" borderId="25" xfId="0" applyFont="1" applyFill="1" applyBorder="1"/>
    <xf numFmtId="0" fontId="7" fillId="0" borderId="25" xfId="0" applyFont="1" applyFill="1" applyBorder="1" applyAlignment="1">
      <alignment horizontal="center" vertical="center"/>
    </xf>
    <xf numFmtId="1" fontId="4" fillId="0" borderId="25" xfId="0" applyNumberFormat="1" applyFont="1" applyFill="1" applyBorder="1"/>
    <xf numFmtId="164" fontId="4" fillId="0" borderId="25" xfId="0" applyNumberFormat="1" applyFont="1" applyFill="1" applyBorder="1"/>
    <xf numFmtId="1" fontId="4" fillId="0" borderId="25" xfId="0" applyNumberFormat="1" applyFont="1" applyFill="1" applyBorder="1" applyAlignment="1">
      <alignment horizontal="right"/>
    </xf>
    <xf numFmtId="164" fontId="8" fillId="2" borderId="25" xfId="0" applyNumberFormat="1" applyFont="1" applyFill="1" applyBorder="1"/>
    <xf numFmtId="1" fontId="4" fillId="0" borderId="5" xfId="0" applyNumberFormat="1" applyFont="1" applyFill="1" applyBorder="1"/>
    <xf numFmtId="0" fontId="2" fillId="0" borderId="26" xfId="0" applyFont="1" applyFill="1" applyBorder="1" applyAlignment="1">
      <alignment horizontal="left"/>
    </xf>
    <xf numFmtId="0" fontId="7" fillId="0" borderId="27" xfId="0" applyFont="1" applyFill="1" applyBorder="1"/>
    <xf numFmtId="1" fontId="4" fillId="0" borderId="27" xfId="0" applyNumberFormat="1" applyFont="1" applyFill="1" applyBorder="1"/>
    <xf numFmtId="164" fontId="4" fillId="0" borderId="27" xfId="0" applyNumberFormat="1" applyFont="1" applyFill="1" applyBorder="1"/>
    <xf numFmtId="1" fontId="4" fillId="0" borderId="27" xfId="0" applyNumberFormat="1" applyFont="1" applyFill="1" applyBorder="1" applyAlignment="1">
      <alignment horizontal="right"/>
    </xf>
    <xf numFmtId="164" fontId="8" fillId="2" borderId="27" xfId="0" applyNumberFormat="1" applyFont="1" applyFill="1" applyBorder="1"/>
    <xf numFmtId="1" fontId="4" fillId="0" borderId="11" xfId="0" applyNumberFormat="1" applyFont="1" applyFill="1" applyBorder="1"/>
    <xf numFmtId="0" fontId="5" fillId="0" borderId="14" xfId="0" applyFont="1" applyFill="1" applyBorder="1" applyAlignment="1">
      <alignment horizontal="left"/>
    </xf>
    <xf numFmtId="0" fontId="5" fillId="0" borderId="28" xfId="0" applyFont="1" applyFill="1" applyBorder="1" applyAlignment="1">
      <alignment horizontal="left"/>
    </xf>
    <xf numFmtId="1" fontId="8" fillId="0" borderId="28" xfId="0" applyNumberFormat="1" applyFont="1" applyFill="1" applyBorder="1"/>
    <xf numFmtId="164" fontId="8" fillId="0" borderId="28" xfId="0" applyNumberFormat="1" applyFont="1" applyFill="1" applyBorder="1"/>
    <xf numFmtId="1" fontId="8" fillId="0" borderId="28" xfId="0" applyNumberFormat="1" applyFont="1" applyFill="1" applyBorder="1" applyAlignment="1">
      <alignment horizontal="right"/>
    </xf>
    <xf numFmtId="164" fontId="8" fillId="2" borderId="28" xfId="0" applyNumberFormat="1" applyFont="1" applyFill="1" applyBorder="1"/>
    <xf numFmtId="1" fontId="8" fillId="0" borderId="13" xfId="0" applyNumberFormat="1" applyFont="1" applyFill="1" applyBorder="1"/>
    <xf numFmtId="0" fontId="2" fillId="0" borderId="29" xfId="0" applyFont="1" applyFill="1" applyBorder="1" applyAlignment="1">
      <alignment horizontal="left"/>
    </xf>
    <xf numFmtId="0" fontId="7" fillId="0" borderId="30" xfId="0" applyFont="1" applyFill="1" applyBorder="1"/>
    <xf numFmtId="1" fontId="4" fillId="0" borderId="30" xfId="0" applyNumberFormat="1" applyFont="1" applyFill="1" applyBorder="1"/>
    <xf numFmtId="164" fontId="4" fillId="0" borderId="30" xfId="0" applyNumberFormat="1" applyFont="1" applyFill="1" applyBorder="1"/>
    <xf numFmtId="1" fontId="4" fillId="0" borderId="30" xfId="0" applyNumberFormat="1" applyFont="1" applyFill="1" applyBorder="1" applyAlignment="1">
      <alignment horizontal="right"/>
    </xf>
    <xf numFmtId="164" fontId="8" fillId="2" borderId="30" xfId="0" applyNumberFormat="1" applyFont="1" applyFill="1" applyBorder="1"/>
    <xf numFmtId="1" fontId="4" fillId="0" borderId="31" xfId="0" applyNumberFormat="1" applyFont="1" applyFill="1" applyBorder="1"/>
    <xf numFmtId="0" fontId="2" fillId="0" borderId="32" xfId="0" applyFont="1" applyFill="1" applyBorder="1" applyAlignment="1">
      <alignment horizontal="left"/>
    </xf>
    <xf numFmtId="0" fontId="7" fillId="0" borderId="33" xfId="0" applyFont="1" applyFill="1" applyBorder="1"/>
    <xf numFmtId="1" fontId="4" fillId="0" borderId="33" xfId="0" applyNumberFormat="1" applyFont="1" applyFill="1" applyBorder="1"/>
    <xf numFmtId="164" fontId="4" fillId="0" borderId="33" xfId="0" applyNumberFormat="1" applyFont="1" applyFill="1" applyBorder="1"/>
    <xf numFmtId="1" fontId="4" fillId="0" borderId="33" xfId="0" applyNumberFormat="1" applyFont="1" applyFill="1" applyBorder="1" applyAlignment="1">
      <alignment horizontal="right"/>
    </xf>
    <xf numFmtId="164" fontId="8" fillId="2" borderId="33" xfId="0" applyNumberFormat="1" applyFont="1" applyFill="1" applyBorder="1"/>
    <xf numFmtId="1" fontId="4" fillId="0" borderId="34" xfId="0" applyNumberFormat="1" applyFont="1" applyFill="1" applyBorder="1"/>
    <xf numFmtId="0" fontId="7" fillId="0" borderId="33" xfId="0" applyFont="1" applyFill="1" applyBorder="1" applyAlignment="1">
      <alignment horizontal="left"/>
    </xf>
    <xf numFmtId="0" fontId="2" fillId="0" borderId="14" xfId="0" applyFont="1" applyFill="1" applyBorder="1" applyAlignment="1">
      <alignment horizontal="left"/>
    </xf>
    <xf numFmtId="0" fontId="2" fillId="0" borderId="28" xfId="0" applyFont="1" applyFill="1" applyBorder="1" applyAlignment="1">
      <alignment horizontal="left"/>
    </xf>
    <xf numFmtId="1" fontId="9" fillId="0" borderId="28" xfId="0" applyNumberFormat="1" applyFont="1" applyFill="1" applyBorder="1"/>
    <xf numFmtId="1" fontId="4" fillId="0" borderId="28" xfId="0" applyNumberFormat="1" applyFont="1" applyFill="1" applyBorder="1"/>
    <xf numFmtId="164" fontId="4" fillId="0" borderId="28" xfId="0" applyNumberFormat="1" applyFont="1" applyFill="1" applyBorder="1"/>
    <xf numFmtId="1" fontId="4" fillId="0" borderId="13" xfId="0" applyNumberFormat="1" applyFont="1" applyFill="1" applyBorder="1"/>
    <xf numFmtId="0" fontId="2" fillId="0" borderId="32" xfId="0" applyFont="1" applyBorder="1" applyAlignment="1">
      <alignment horizontal="left"/>
    </xf>
    <xf numFmtId="0" fontId="7" fillId="0" borderId="33" xfId="0" applyFont="1" applyBorder="1"/>
    <xf numFmtId="1" fontId="4" fillId="0" borderId="33" xfId="0" applyNumberFormat="1" applyFont="1" applyBorder="1"/>
    <xf numFmtId="164" fontId="4" fillId="0" borderId="33" xfId="0" applyNumberFormat="1" applyFont="1" applyBorder="1"/>
    <xf numFmtId="1" fontId="4" fillId="0" borderId="33" xfId="0" applyNumberFormat="1" applyFont="1" applyBorder="1" applyAlignment="1">
      <alignment horizontal="right"/>
    </xf>
    <xf numFmtId="1" fontId="4" fillId="0" borderId="34" xfId="0" applyNumberFormat="1" applyFont="1" applyBorder="1"/>
    <xf numFmtId="0" fontId="2" fillId="0" borderId="26" xfId="0" applyFont="1" applyBorder="1" applyAlignment="1">
      <alignment horizontal="left"/>
    </xf>
    <xf numFmtId="0" fontId="7" fillId="0" borderId="27" xfId="0" applyFont="1" applyBorder="1"/>
    <xf numFmtId="1" fontId="4" fillId="0" borderId="27" xfId="0" applyNumberFormat="1" applyFont="1" applyBorder="1"/>
    <xf numFmtId="164" fontId="4" fillId="0" borderId="27" xfId="0" applyNumberFormat="1" applyFont="1" applyBorder="1"/>
    <xf numFmtId="1" fontId="4" fillId="0" borderId="27" xfId="0" applyNumberFormat="1" applyFont="1" applyBorder="1" applyAlignment="1">
      <alignment horizontal="right"/>
    </xf>
    <xf numFmtId="1" fontId="4" fillId="0" borderId="11" xfId="0" applyNumberFormat="1" applyFont="1" applyBorder="1"/>
    <xf numFmtId="0" fontId="2" fillId="0" borderId="14" xfId="0" applyFont="1" applyBorder="1" applyAlignment="1">
      <alignment horizontal="left"/>
    </xf>
    <xf numFmtId="0" fontId="2" fillId="0" borderId="28" xfId="0" applyFont="1" applyBorder="1" applyAlignment="1">
      <alignment horizontal="left"/>
    </xf>
    <xf numFmtId="1" fontId="8" fillId="0" borderId="28" xfId="0" applyNumberFormat="1" applyFont="1" applyBorder="1"/>
    <xf numFmtId="164" fontId="8" fillId="0" borderId="28" xfId="0" applyNumberFormat="1" applyFont="1" applyBorder="1"/>
    <xf numFmtId="1" fontId="8" fillId="0" borderId="28" xfId="0" applyNumberFormat="1" applyFont="1" applyBorder="1" applyAlignment="1">
      <alignment horizontal="right"/>
    </xf>
    <xf numFmtId="1" fontId="9" fillId="0" borderId="28" xfId="0" applyNumberFormat="1" applyFont="1" applyBorder="1"/>
    <xf numFmtId="1" fontId="8" fillId="0" borderId="13" xfId="0" applyNumberFormat="1" applyFont="1" applyBorder="1"/>
    <xf numFmtId="0" fontId="2" fillId="0" borderId="29" xfId="0" applyFont="1" applyBorder="1" applyAlignment="1">
      <alignment horizontal="left"/>
    </xf>
    <xf numFmtId="0" fontId="7" fillId="0" borderId="30" xfId="0" applyFont="1" applyBorder="1"/>
    <xf numFmtId="1" fontId="4" fillId="0" borderId="30" xfId="0" applyNumberFormat="1" applyFont="1" applyBorder="1"/>
    <xf numFmtId="164" fontId="4" fillId="0" borderId="30" xfId="0" applyNumberFormat="1" applyFont="1" applyBorder="1"/>
    <xf numFmtId="1" fontId="4" fillId="0" borderId="30" xfId="0" applyNumberFormat="1" applyFont="1" applyBorder="1" applyAlignment="1">
      <alignment horizontal="right"/>
    </xf>
    <xf numFmtId="1" fontId="4" fillId="0" borderId="31" xfId="0" applyNumberFormat="1" applyFont="1" applyBorder="1"/>
    <xf numFmtId="0" fontId="2" fillId="2" borderId="35" xfId="0" applyFont="1" applyFill="1" applyBorder="1" applyAlignment="1">
      <alignment horizontal="center"/>
    </xf>
    <xf numFmtId="0" fontId="2" fillId="2" borderId="36" xfId="0" applyFont="1" applyFill="1" applyBorder="1" applyAlignment="1">
      <alignment horizontal="center"/>
    </xf>
    <xf numFmtId="0" fontId="7" fillId="2" borderId="37" xfId="0" applyFont="1" applyFill="1" applyBorder="1" applyAlignment="1">
      <alignment horizontal="center" vertical="center"/>
    </xf>
    <xf numFmtId="1" fontId="8" fillId="2" borderId="38" xfId="0" applyNumberFormat="1" applyFont="1" applyFill="1" applyBorder="1" applyAlignment="1">
      <alignment horizontal="center" vertical="center"/>
    </xf>
    <xf numFmtId="164" fontId="8" fillId="2" borderId="39" xfId="0" applyNumberFormat="1" applyFont="1" applyFill="1" applyBorder="1"/>
    <xf numFmtId="1" fontId="8" fillId="2" borderId="39" xfId="0" applyNumberFormat="1" applyFont="1" applyFill="1" applyBorder="1" applyAlignment="1">
      <alignment horizontal="center" vertical="center"/>
    </xf>
    <xf numFmtId="1" fontId="8" fillId="2" borderId="40" xfId="0" applyNumberFormat="1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62-3-2023%20&#1091;&#1095;&#1072;&#1089;&#1090;&#1082;&#1080;%20&#1087;&#1086;%20&#1089;&#1091;&#1076;&#1077;&#1073;&#1085;&#1099;&#1084;%20&#1088;&#1072;&#1081;&#1086;&#1085;&#1072;&#108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вод"/>
      <sheetName val="пост"/>
      <sheetName val="окон"/>
      <sheetName val="сроки рассм"/>
      <sheetName val="сроки рассм %"/>
      <sheetName val="расчет бумаги"/>
      <sheetName val="Лист1"/>
    </sheetNames>
    <sheetDataSet>
      <sheetData sheetId="0">
        <row r="3">
          <cell r="C3">
            <v>7</v>
          </cell>
          <cell r="E3">
            <v>3</v>
          </cell>
          <cell r="G3">
            <v>203</v>
          </cell>
          <cell r="I3">
            <v>6</v>
          </cell>
          <cell r="K3">
            <v>44</v>
          </cell>
          <cell r="L3">
            <v>0</v>
          </cell>
          <cell r="M3">
            <v>1</v>
          </cell>
          <cell r="N3">
            <v>92</v>
          </cell>
          <cell r="O3">
            <v>6</v>
          </cell>
        </row>
        <row r="4">
          <cell r="C4">
            <v>9</v>
          </cell>
          <cell r="E4">
            <v>2</v>
          </cell>
          <cell r="G4">
            <v>264</v>
          </cell>
          <cell r="I4">
            <v>4</v>
          </cell>
          <cell r="K4">
            <v>64</v>
          </cell>
          <cell r="L4">
            <v>0</v>
          </cell>
          <cell r="M4">
            <v>3</v>
          </cell>
          <cell r="N4">
            <v>63</v>
          </cell>
          <cell r="O4">
            <v>3</v>
          </cell>
        </row>
        <row r="5">
          <cell r="C5">
            <v>3</v>
          </cell>
          <cell r="E5">
            <v>1</v>
          </cell>
          <cell r="G5">
            <v>692</v>
          </cell>
          <cell r="I5">
            <v>20</v>
          </cell>
          <cell r="K5">
            <v>143</v>
          </cell>
          <cell r="L5">
            <v>0</v>
          </cell>
          <cell r="M5">
            <v>0</v>
          </cell>
          <cell r="N5">
            <v>147</v>
          </cell>
          <cell r="O5">
            <v>8</v>
          </cell>
        </row>
        <row r="6">
          <cell r="C6">
            <v>1</v>
          </cell>
          <cell r="G6">
            <v>128</v>
          </cell>
          <cell r="I6">
            <v>8</v>
          </cell>
          <cell r="K6">
            <v>71</v>
          </cell>
          <cell r="L6">
            <v>0</v>
          </cell>
          <cell r="M6">
            <v>0</v>
          </cell>
          <cell r="N6">
            <v>46</v>
          </cell>
          <cell r="O6">
            <v>3</v>
          </cell>
        </row>
        <row r="7">
          <cell r="C7">
            <v>8</v>
          </cell>
          <cell r="E7">
            <v>3</v>
          </cell>
          <cell r="G7">
            <v>661</v>
          </cell>
          <cell r="I7">
            <v>15</v>
          </cell>
          <cell r="K7">
            <v>232</v>
          </cell>
          <cell r="L7">
            <v>0</v>
          </cell>
          <cell r="M7">
            <v>3</v>
          </cell>
          <cell r="N7">
            <v>145</v>
          </cell>
          <cell r="O7">
            <v>22</v>
          </cell>
        </row>
        <row r="8">
          <cell r="C8">
            <v>4</v>
          </cell>
          <cell r="E8">
            <v>2</v>
          </cell>
          <cell r="G8">
            <v>620</v>
          </cell>
          <cell r="I8">
            <v>6</v>
          </cell>
          <cell r="K8">
            <v>139</v>
          </cell>
          <cell r="L8">
            <v>0</v>
          </cell>
          <cell r="M8">
            <v>3</v>
          </cell>
          <cell r="N8">
            <v>252</v>
          </cell>
          <cell r="O8">
            <v>15</v>
          </cell>
        </row>
        <row r="9">
          <cell r="C9">
            <v>8</v>
          </cell>
          <cell r="E9">
            <v>1</v>
          </cell>
          <cell r="G9">
            <v>327</v>
          </cell>
          <cell r="I9">
            <v>5</v>
          </cell>
          <cell r="K9">
            <v>87</v>
          </cell>
          <cell r="L9">
            <v>0</v>
          </cell>
          <cell r="M9">
            <v>3</v>
          </cell>
          <cell r="N9">
            <v>232</v>
          </cell>
          <cell r="O9">
            <v>5</v>
          </cell>
        </row>
        <row r="10">
          <cell r="C10">
            <v>6</v>
          </cell>
          <cell r="E10">
            <v>2</v>
          </cell>
          <cell r="G10">
            <v>615</v>
          </cell>
          <cell r="I10">
            <v>18</v>
          </cell>
          <cell r="K10">
            <v>119</v>
          </cell>
          <cell r="L10">
            <v>0</v>
          </cell>
          <cell r="M10">
            <v>4</v>
          </cell>
          <cell r="N10">
            <v>199</v>
          </cell>
          <cell r="O10">
            <v>9</v>
          </cell>
        </row>
        <row r="11">
          <cell r="C11">
            <v>5</v>
          </cell>
          <cell r="E11">
            <v>5</v>
          </cell>
          <cell r="G11">
            <v>858</v>
          </cell>
          <cell r="I11">
            <v>25</v>
          </cell>
          <cell r="K11">
            <v>116</v>
          </cell>
          <cell r="L11">
            <v>0</v>
          </cell>
          <cell r="M11">
            <v>2</v>
          </cell>
          <cell r="N11">
            <v>228</v>
          </cell>
          <cell r="O11">
            <v>4</v>
          </cell>
        </row>
        <row r="12">
          <cell r="C12">
            <v>10</v>
          </cell>
          <cell r="E12">
            <v>6</v>
          </cell>
          <cell r="G12">
            <v>947</v>
          </cell>
          <cell r="I12">
            <v>16</v>
          </cell>
          <cell r="K12">
            <v>134</v>
          </cell>
          <cell r="L12">
            <v>0</v>
          </cell>
          <cell r="M12">
            <v>5</v>
          </cell>
          <cell r="N12">
            <v>403</v>
          </cell>
          <cell r="O12">
            <v>10</v>
          </cell>
        </row>
        <row r="13">
          <cell r="C13">
            <v>1</v>
          </cell>
          <cell r="E13">
            <v>1</v>
          </cell>
          <cell r="G13">
            <v>326</v>
          </cell>
          <cell r="I13">
            <v>5</v>
          </cell>
          <cell r="K13">
            <v>86</v>
          </cell>
          <cell r="L13">
            <v>0</v>
          </cell>
          <cell r="M13">
            <v>2</v>
          </cell>
          <cell r="N13">
            <v>137</v>
          </cell>
          <cell r="O13">
            <v>7</v>
          </cell>
        </row>
        <row r="14">
          <cell r="C14">
            <v>8</v>
          </cell>
          <cell r="E14">
            <v>2</v>
          </cell>
          <cell r="G14">
            <v>1079</v>
          </cell>
          <cell r="I14">
            <v>20</v>
          </cell>
          <cell r="K14">
            <v>302</v>
          </cell>
          <cell r="L14">
            <v>0</v>
          </cell>
          <cell r="M14">
            <v>3</v>
          </cell>
          <cell r="N14">
            <v>124</v>
          </cell>
          <cell r="O14">
            <v>12</v>
          </cell>
        </row>
        <row r="15">
          <cell r="C15">
            <v>2</v>
          </cell>
          <cell r="E15">
            <v>2</v>
          </cell>
          <cell r="G15">
            <v>224</v>
          </cell>
          <cell r="I15">
            <v>1</v>
          </cell>
          <cell r="K15">
            <v>32</v>
          </cell>
          <cell r="L15">
            <v>0</v>
          </cell>
          <cell r="M15">
            <v>3</v>
          </cell>
          <cell r="N15">
            <v>89</v>
          </cell>
          <cell r="O15">
            <v>1</v>
          </cell>
        </row>
        <row r="16">
          <cell r="C16">
            <v>14</v>
          </cell>
          <cell r="G16">
            <v>350</v>
          </cell>
          <cell r="I16">
            <v>9</v>
          </cell>
          <cell r="K16">
            <v>69</v>
          </cell>
          <cell r="L16">
            <v>0</v>
          </cell>
          <cell r="M16">
            <v>9</v>
          </cell>
          <cell r="N16">
            <v>54</v>
          </cell>
          <cell r="O16">
            <v>6</v>
          </cell>
        </row>
        <row r="17">
          <cell r="C17">
            <v>7</v>
          </cell>
          <cell r="E17">
            <v>2</v>
          </cell>
          <cell r="G17">
            <v>1317</v>
          </cell>
          <cell r="I17">
            <v>20</v>
          </cell>
          <cell r="K17">
            <v>161</v>
          </cell>
          <cell r="L17">
            <v>0</v>
          </cell>
          <cell r="M17">
            <v>7</v>
          </cell>
          <cell r="N17">
            <v>514</v>
          </cell>
          <cell r="O17">
            <v>22</v>
          </cell>
        </row>
        <row r="18">
          <cell r="C18">
            <v>8</v>
          </cell>
          <cell r="E18">
            <v>4</v>
          </cell>
          <cell r="G18">
            <v>1213</v>
          </cell>
          <cell r="I18">
            <v>25</v>
          </cell>
          <cell r="K18">
            <v>95</v>
          </cell>
          <cell r="L18">
            <v>0</v>
          </cell>
          <cell r="M18">
            <v>0</v>
          </cell>
          <cell r="N18">
            <v>329</v>
          </cell>
          <cell r="O18">
            <v>18</v>
          </cell>
        </row>
        <row r="19">
          <cell r="C19">
            <v>4</v>
          </cell>
          <cell r="E19">
            <v>1</v>
          </cell>
          <cell r="G19">
            <v>1291</v>
          </cell>
          <cell r="I19">
            <v>18</v>
          </cell>
          <cell r="K19">
            <v>185</v>
          </cell>
          <cell r="L19">
            <v>0</v>
          </cell>
          <cell r="M19">
            <v>3</v>
          </cell>
          <cell r="N19">
            <v>318</v>
          </cell>
          <cell r="O19">
            <v>15</v>
          </cell>
        </row>
        <row r="20">
          <cell r="C20">
            <v>1</v>
          </cell>
          <cell r="E20">
            <v>1</v>
          </cell>
          <cell r="G20">
            <v>963</v>
          </cell>
          <cell r="I20">
            <v>32</v>
          </cell>
          <cell r="K20">
            <v>218</v>
          </cell>
          <cell r="L20">
            <v>0</v>
          </cell>
          <cell r="M20">
            <v>1</v>
          </cell>
          <cell r="N20">
            <v>326</v>
          </cell>
          <cell r="O20">
            <v>17</v>
          </cell>
        </row>
        <row r="21">
          <cell r="C21">
            <v>11</v>
          </cell>
          <cell r="E21">
            <v>3</v>
          </cell>
          <cell r="G21">
            <v>896</v>
          </cell>
          <cell r="I21">
            <v>11</v>
          </cell>
          <cell r="K21">
            <v>123</v>
          </cell>
          <cell r="L21">
            <v>0</v>
          </cell>
          <cell r="M21">
            <v>3</v>
          </cell>
          <cell r="N21">
            <v>285</v>
          </cell>
          <cell r="O21">
            <v>22</v>
          </cell>
        </row>
        <row r="22">
          <cell r="C22">
            <v>4</v>
          </cell>
          <cell r="E22">
            <v>1</v>
          </cell>
          <cell r="G22">
            <v>659</v>
          </cell>
          <cell r="I22">
            <v>15</v>
          </cell>
          <cell r="K22">
            <v>89</v>
          </cell>
          <cell r="L22">
            <v>0</v>
          </cell>
          <cell r="M22">
            <v>3</v>
          </cell>
          <cell r="N22">
            <v>293</v>
          </cell>
          <cell r="O22">
            <v>11</v>
          </cell>
        </row>
        <row r="23">
          <cell r="C23">
            <v>9</v>
          </cell>
          <cell r="E23">
            <v>2</v>
          </cell>
          <cell r="G23">
            <v>735</v>
          </cell>
          <cell r="I23">
            <v>21</v>
          </cell>
          <cell r="K23">
            <v>186</v>
          </cell>
          <cell r="L23">
            <v>0</v>
          </cell>
          <cell r="M23">
            <v>3</v>
          </cell>
          <cell r="N23">
            <v>107</v>
          </cell>
          <cell r="O23">
            <v>2</v>
          </cell>
        </row>
        <row r="24">
          <cell r="C24">
            <v>6</v>
          </cell>
          <cell r="E24">
            <v>1</v>
          </cell>
          <cell r="G24">
            <v>221</v>
          </cell>
          <cell r="I24">
            <v>8</v>
          </cell>
          <cell r="K24">
            <v>95</v>
          </cell>
          <cell r="L24">
            <v>0</v>
          </cell>
          <cell r="M24">
            <v>1</v>
          </cell>
          <cell r="N24">
            <v>100</v>
          </cell>
          <cell r="O24">
            <v>18</v>
          </cell>
        </row>
        <row r="25">
          <cell r="C25">
            <v>5</v>
          </cell>
          <cell r="E25">
            <v>6</v>
          </cell>
          <cell r="G25">
            <v>903</v>
          </cell>
          <cell r="I25">
            <v>8</v>
          </cell>
          <cell r="K25">
            <v>214</v>
          </cell>
          <cell r="L25">
            <v>0</v>
          </cell>
          <cell r="M25">
            <v>2</v>
          </cell>
          <cell r="N25">
            <v>277</v>
          </cell>
          <cell r="O25">
            <v>41</v>
          </cell>
        </row>
        <row r="26">
          <cell r="C26">
            <v>13</v>
          </cell>
          <cell r="E26">
            <v>7</v>
          </cell>
          <cell r="G26">
            <v>868</v>
          </cell>
          <cell r="I26">
            <v>6</v>
          </cell>
          <cell r="K26">
            <v>150</v>
          </cell>
          <cell r="L26">
            <v>0</v>
          </cell>
          <cell r="M26">
            <v>10</v>
          </cell>
          <cell r="N26">
            <v>369</v>
          </cell>
          <cell r="O26">
            <v>5</v>
          </cell>
        </row>
        <row r="27">
          <cell r="C27">
            <v>4</v>
          </cell>
          <cell r="G27">
            <v>493</v>
          </cell>
          <cell r="I27">
            <v>28</v>
          </cell>
          <cell r="K27">
            <v>119</v>
          </cell>
          <cell r="L27">
            <v>0</v>
          </cell>
          <cell r="M27">
            <v>3</v>
          </cell>
          <cell r="N27">
            <v>113</v>
          </cell>
          <cell r="O27">
            <v>23</v>
          </cell>
        </row>
        <row r="28">
          <cell r="C28">
            <v>7</v>
          </cell>
          <cell r="E28">
            <v>1</v>
          </cell>
          <cell r="G28">
            <v>243</v>
          </cell>
          <cell r="I28">
            <v>4</v>
          </cell>
          <cell r="K28">
            <v>38</v>
          </cell>
          <cell r="L28">
            <v>0</v>
          </cell>
          <cell r="M28">
            <v>0</v>
          </cell>
          <cell r="N28">
            <v>70</v>
          </cell>
          <cell r="O28">
            <v>2</v>
          </cell>
        </row>
        <row r="29">
          <cell r="C29">
            <v>7</v>
          </cell>
          <cell r="G29">
            <v>277</v>
          </cell>
          <cell r="I29">
            <v>9</v>
          </cell>
          <cell r="K29">
            <v>86</v>
          </cell>
          <cell r="L29">
            <v>0</v>
          </cell>
          <cell r="M29">
            <v>4</v>
          </cell>
          <cell r="N29">
            <v>98</v>
          </cell>
          <cell r="O29">
            <v>4</v>
          </cell>
        </row>
        <row r="30">
          <cell r="C30">
            <v>10</v>
          </cell>
          <cell r="E30">
            <v>3</v>
          </cell>
          <cell r="G30">
            <v>874</v>
          </cell>
          <cell r="I30">
            <v>16</v>
          </cell>
          <cell r="K30">
            <v>140</v>
          </cell>
          <cell r="L30">
            <v>0</v>
          </cell>
          <cell r="M30">
            <v>5</v>
          </cell>
          <cell r="N30">
            <v>190</v>
          </cell>
          <cell r="O30">
            <v>14</v>
          </cell>
        </row>
        <row r="31">
          <cell r="C31">
            <v>6</v>
          </cell>
          <cell r="E31">
            <v>1</v>
          </cell>
          <cell r="G31">
            <v>619</v>
          </cell>
          <cell r="I31">
            <v>19</v>
          </cell>
          <cell r="K31">
            <v>77</v>
          </cell>
          <cell r="L31">
            <v>0</v>
          </cell>
          <cell r="M31">
            <v>2</v>
          </cell>
          <cell r="N31">
            <v>260</v>
          </cell>
          <cell r="O31">
            <v>5</v>
          </cell>
        </row>
        <row r="32">
          <cell r="C32">
            <v>5</v>
          </cell>
          <cell r="E32">
            <v>2</v>
          </cell>
          <cell r="G32">
            <v>605</v>
          </cell>
          <cell r="I32">
            <v>33</v>
          </cell>
          <cell r="K32">
            <v>95</v>
          </cell>
          <cell r="L32">
            <v>0</v>
          </cell>
          <cell r="M32">
            <v>3</v>
          </cell>
          <cell r="N32">
            <v>76</v>
          </cell>
          <cell r="O32">
            <v>18</v>
          </cell>
        </row>
        <row r="33">
          <cell r="C33">
            <v>3</v>
          </cell>
          <cell r="E33">
            <v>1</v>
          </cell>
          <cell r="G33">
            <v>349</v>
          </cell>
          <cell r="I33">
            <v>10</v>
          </cell>
          <cell r="K33">
            <v>62</v>
          </cell>
          <cell r="L33">
            <v>0</v>
          </cell>
          <cell r="M33">
            <v>0</v>
          </cell>
          <cell r="N33">
            <v>83</v>
          </cell>
          <cell r="O33">
            <v>6</v>
          </cell>
        </row>
        <row r="34">
          <cell r="C34">
            <v>7</v>
          </cell>
          <cell r="G34">
            <v>329</v>
          </cell>
          <cell r="I34">
            <v>20</v>
          </cell>
          <cell r="K34">
            <v>137</v>
          </cell>
          <cell r="L34">
            <v>0</v>
          </cell>
          <cell r="M34">
            <v>1</v>
          </cell>
          <cell r="N34">
            <v>157</v>
          </cell>
          <cell r="O34">
            <v>3</v>
          </cell>
        </row>
        <row r="35">
          <cell r="C35">
            <v>12</v>
          </cell>
          <cell r="E35">
            <v>4</v>
          </cell>
          <cell r="G35">
            <v>1904</v>
          </cell>
          <cell r="I35">
            <v>24</v>
          </cell>
          <cell r="K35">
            <v>170</v>
          </cell>
          <cell r="L35">
            <v>0</v>
          </cell>
          <cell r="M35">
            <v>3</v>
          </cell>
          <cell r="N35">
            <v>584</v>
          </cell>
          <cell r="O35">
            <v>37</v>
          </cell>
        </row>
        <row r="36">
          <cell r="C36">
            <v>11</v>
          </cell>
          <cell r="E36">
            <v>1</v>
          </cell>
          <cell r="G36">
            <v>207</v>
          </cell>
          <cell r="I36">
            <v>6</v>
          </cell>
          <cell r="K36">
            <v>96</v>
          </cell>
          <cell r="L36">
            <v>0</v>
          </cell>
          <cell r="M36">
            <v>2</v>
          </cell>
          <cell r="N36">
            <v>129</v>
          </cell>
          <cell r="O36">
            <v>5</v>
          </cell>
        </row>
        <row r="37">
          <cell r="C37">
            <v>10</v>
          </cell>
          <cell r="E37">
            <v>2</v>
          </cell>
          <cell r="G37">
            <v>594</v>
          </cell>
          <cell r="I37">
            <v>14</v>
          </cell>
          <cell r="K37">
            <v>120</v>
          </cell>
          <cell r="L37">
            <v>0</v>
          </cell>
          <cell r="M37">
            <v>7</v>
          </cell>
          <cell r="N37">
            <v>95</v>
          </cell>
          <cell r="O37">
            <v>6</v>
          </cell>
        </row>
        <row r="38">
          <cell r="C38">
            <v>2</v>
          </cell>
          <cell r="E38">
            <v>2</v>
          </cell>
          <cell r="G38">
            <v>258</v>
          </cell>
          <cell r="I38">
            <v>3</v>
          </cell>
          <cell r="K38">
            <v>62</v>
          </cell>
          <cell r="L38">
            <v>0</v>
          </cell>
          <cell r="M38">
            <v>2</v>
          </cell>
          <cell r="N38">
            <v>98</v>
          </cell>
          <cell r="O38">
            <v>11</v>
          </cell>
        </row>
        <row r="39">
          <cell r="C39">
            <v>4</v>
          </cell>
          <cell r="E39">
            <v>3</v>
          </cell>
          <cell r="G39">
            <v>286</v>
          </cell>
          <cell r="I39">
            <v>12</v>
          </cell>
          <cell r="K39">
            <v>50</v>
          </cell>
          <cell r="L39">
            <v>0</v>
          </cell>
          <cell r="M39">
            <v>3</v>
          </cell>
          <cell r="N39">
            <v>66</v>
          </cell>
          <cell r="O39">
            <v>2</v>
          </cell>
        </row>
        <row r="40">
          <cell r="C40">
            <v>13</v>
          </cell>
          <cell r="E40">
            <v>1</v>
          </cell>
          <cell r="G40">
            <v>690</v>
          </cell>
          <cell r="I40">
            <v>13</v>
          </cell>
          <cell r="K40">
            <v>148</v>
          </cell>
          <cell r="L40">
            <v>0</v>
          </cell>
          <cell r="M40">
            <v>11</v>
          </cell>
          <cell r="N40">
            <v>202</v>
          </cell>
          <cell r="O40">
            <v>16</v>
          </cell>
        </row>
        <row r="41">
          <cell r="C41">
            <v>10</v>
          </cell>
          <cell r="E41">
            <v>4</v>
          </cell>
          <cell r="G41">
            <v>974</v>
          </cell>
          <cell r="I41">
            <v>20</v>
          </cell>
          <cell r="K41">
            <v>92</v>
          </cell>
          <cell r="L41">
            <v>0</v>
          </cell>
          <cell r="M41">
            <v>3</v>
          </cell>
          <cell r="N41">
            <v>242</v>
          </cell>
          <cell r="O41">
            <v>8</v>
          </cell>
        </row>
        <row r="42">
          <cell r="C42">
            <v>7</v>
          </cell>
          <cell r="E42">
            <v>2</v>
          </cell>
          <cell r="G42">
            <v>679</v>
          </cell>
          <cell r="I42">
            <v>15</v>
          </cell>
          <cell r="K42">
            <v>120</v>
          </cell>
          <cell r="L42">
            <v>0</v>
          </cell>
          <cell r="M42">
            <v>0</v>
          </cell>
          <cell r="N42">
            <v>175</v>
          </cell>
          <cell r="O42">
            <v>6</v>
          </cell>
        </row>
        <row r="43">
          <cell r="C43">
            <v>11</v>
          </cell>
          <cell r="G43">
            <v>630</v>
          </cell>
          <cell r="I43">
            <v>12</v>
          </cell>
          <cell r="K43">
            <v>175</v>
          </cell>
          <cell r="L43">
            <v>0</v>
          </cell>
          <cell r="M43">
            <v>1</v>
          </cell>
          <cell r="N43">
            <v>270</v>
          </cell>
          <cell r="O43">
            <v>10</v>
          </cell>
        </row>
        <row r="44">
          <cell r="C44">
            <v>6</v>
          </cell>
          <cell r="E44">
            <v>1</v>
          </cell>
          <cell r="G44">
            <v>460</v>
          </cell>
          <cell r="I44">
            <v>9</v>
          </cell>
          <cell r="K44">
            <v>100</v>
          </cell>
          <cell r="L44">
            <v>0</v>
          </cell>
          <cell r="M44">
            <v>4</v>
          </cell>
          <cell r="N44">
            <v>136</v>
          </cell>
          <cell r="O44">
            <v>12</v>
          </cell>
        </row>
        <row r="45">
          <cell r="C45">
            <v>8</v>
          </cell>
          <cell r="E45">
            <v>1</v>
          </cell>
          <cell r="G45">
            <v>215</v>
          </cell>
          <cell r="I45">
            <v>8</v>
          </cell>
          <cell r="K45">
            <v>80</v>
          </cell>
          <cell r="L45">
            <v>0</v>
          </cell>
          <cell r="M45">
            <v>4</v>
          </cell>
          <cell r="N45">
            <v>41</v>
          </cell>
          <cell r="O45">
            <v>3</v>
          </cell>
        </row>
        <row r="46">
          <cell r="C46">
            <v>5</v>
          </cell>
          <cell r="E46">
            <v>2</v>
          </cell>
          <cell r="G46">
            <v>150</v>
          </cell>
          <cell r="I46">
            <v>7</v>
          </cell>
          <cell r="K46">
            <v>63</v>
          </cell>
          <cell r="L46">
            <v>0</v>
          </cell>
          <cell r="M46">
            <v>1</v>
          </cell>
          <cell r="N46">
            <v>70</v>
          </cell>
          <cell r="O46">
            <v>2</v>
          </cell>
        </row>
        <row r="47">
          <cell r="C47">
            <v>6</v>
          </cell>
          <cell r="E47">
            <v>1</v>
          </cell>
          <cell r="G47">
            <v>175</v>
          </cell>
          <cell r="I47">
            <v>6</v>
          </cell>
          <cell r="K47">
            <v>58</v>
          </cell>
          <cell r="L47">
            <v>0</v>
          </cell>
          <cell r="M47">
            <v>3</v>
          </cell>
          <cell r="N47">
            <v>60</v>
          </cell>
          <cell r="O47">
            <v>2</v>
          </cell>
        </row>
        <row r="48">
          <cell r="C48">
            <v>16</v>
          </cell>
          <cell r="E48">
            <v>5</v>
          </cell>
          <cell r="G48">
            <v>1139</v>
          </cell>
          <cell r="I48">
            <v>26</v>
          </cell>
          <cell r="K48">
            <v>220</v>
          </cell>
          <cell r="L48">
            <v>0</v>
          </cell>
          <cell r="M48">
            <v>4</v>
          </cell>
          <cell r="N48">
            <v>380</v>
          </cell>
          <cell r="O48">
            <v>5</v>
          </cell>
        </row>
        <row r="49">
          <cell r="C49">
            <v>8</v>
          </cell>
          <cell r="E49">
            <v>2</v>
          </cell>
          <cell r="G49">
            <v>312</v>
          </cell>
          <cell r="I49">
            <v>7</v>
          </cell>
          <cell r="K49">
            <v>116</v>
          </cell>
          <cell r="L49">
            <v>0</v>
          </cell>
          <cell r="M49">
            <v>1</v>
          </cell>
          <cell r="N49">
            <v>108</v>
          </cell>
          <cell r="O49">
            <v>13</v>
          </cell>
        </row>
        <row r="50">
          <cell r="C50">
            <v>6</v>
          </cell>
          <cell r="E50">
            <v>1</v>
          </cell>
          <cell r="G50">
            <v>317</v>
          </cell>
          <cell r="I50">
            <v>9</v>
          </cell>
          <cell r="K50">
            <v>67</v>
          </cell>
          <cell r="L50">
            <v>0</v>
          </cell>
          <cell r="M50">
            <v>4</v>
          </cell>
          <cell r="N50">
            <v>74</v>
          </cell>
          <cell r="O50">
            <v>4</v>
          </cell>
        </row>
        <row r="51">
          <cell r="C51">
            <v>1</v>
          </cell>
          <cell r="E51">
            <v>1</v>
          </cell>
          <cell r="G51">
            <v>653</v>
          </cell>
          <cell r="I51">
            <v>11</v>
          </cell>
          <cell r="K51">
            <v>77</v>
          </cell>
          <cell r="L51">
            <v>0</v>
          </cell>
          <cell r="M51">
            <v>2</v>
          </cell>
          <cell r="N51">
            <v>135</v>
          </cell>
          <cell r="O51">
            <v>2</v>
          </cell>
        </row>
        <row r="52">
          <cell r="C52">
            <v>6</v>
          </cell>
          <cell r="E52">
            <v>4</v>
          </cell>
          <cell r="G52">
            <v>739</v>
          </cell>
          <cell r="I52">
            <v>8</v>
          </cell>
          <cell r="K52">
            <v>142</v>
          </cell>
          <cell r="L52">
            <v>0</v>
          </cell>
          <cell r="M52">
            <v>1</v>
          </cell>
          <cell r="N52">
            <v>224</v>
          </cell>
          <cell r="O52">
            <v>5</v>
          </cell>
        </row>
        <row r="53">
          <cell r="C53">
            <v>6</v>
          </cell>
          <cell r="E53">
            <v>1</v>
          </cell>
          <cell r="G53">
            <v>557</v>
          </cell>
          <cell r="I53">
            <v>6</v>
          </cell>
          <cell r="K53">
            <v>64</v>
          </cell>
          <cell r="L53">
            <v>0</v>
          </cell>
          <cell r="M53">
            <v>0</v>
          </cell>
          <cell r="N53">
            <v>226</v>
          </cell>
          <cell r="O53">
            <v>3</v>
          </cell>
        </row>
        <row r="54">
          <cell r="C54">
            <v>10</v>
          </cell>
          <cell r="E54">
            <v>2</v>
          </cell>
          <cell r="G54">
            <v>1762</v>
          </cell>
          <cell r="I54">
            <v>54</v>
          </cell>
          <cell r="K54">
            <v>232</v>
          </cell>
          <cell r="L54">
            <v>0</v>
          </cell>
          <cell r="M54">
            <v>4</v>
          </cell>
          <cell r="N54">
            <v>743</v>
          </cell>
          <cell r="O54">
            <v>18</v>
          </cell>
        </row>
        <row r="55">
          <cell r="C55">
            <v>14</v>
          </cell>
          <cell r="E55">
            <v>8</v>
          </cell>
          <cell r="G55">
            <v>1642</v>
          </cell>
          <cell r="I55">
            <v>46</v>
          </cell>
          <cell r="K55">
            <v>332</v>
          </cell>
          <cell r="L55">
            <v>0</v>
          </cell>
          <cell r="M55">
            <v>3</v>
          </cell>
          <cell r="N55">
            <v>575</v>
          </cell>
          <cell r="O55">
            <v>12</v>
          </cell>
        </row>
        <row r="56">
          <cell r="C56">
            <v>5</v>
          </cell>
          <cell r="E56">
            <v>3</v>
          </cell>
          <cell r="G56">
            <v>1315</v>
          </cell>
          <cell r="I56">
            <v>22</v>
          </cell>
          <cell r="K56">
            <v>209</v>
          </cell>
          <cell r="L56">
            <v>0</v>
          </cell>
          <cell r="M56">
            <v>2</v>
          </cell>
          <cell r="N56">
            <v>425</v>
          </cell>
          <cell r="O56">
            <v>5</v>
          </cell>
        </row>
        <row r="57">
          <cell r="C57">
            <v>14</v>
          </cell>
          <cell r="E57">
            <v>4</v>
          </cell>
          <cell r="G57">
            <v>1693</v>
          </cell>
          <cell r="I57">
            <v>50</v>
          </cell>
          <cell r="K57">
            <v>266</v>
          </cell>
          <cell r="L57">
            <v>0</v>
          </cell>
          <cell r="M57">
            <v>2</v>
          </cell>
          <cell r="N57">
            <v>152</v>
          </cell>
          <cell r="O57">
            <v>1</v>
          </cell>
        </row>
        <row r="58">
          <cell r="C58">
            <v>7</v>
          </cell>
          <cell r="E58">
            <v>3</v>
          </cell>
          <cell r="G58">
            <v>1614</v>
          </cell>
          <cell r="I58">
            <v>28</v>
          </cell>
          <cell r="K58">
            <v>184</v>
          </cell>
          <cell r="L58">
            <v>0</v>
          </cell>
          <cell r="M58">
            <v>1</v>
          </cell>
          <cell r="N58">
            <v>423</v>
          </cell>
          <cell r="O58">
            <v>34</v>
          </cell>
        </row>
        <row r="59">
          <cell r="C59">
            <v>6</v>
          </cell>
          <cell r="E59">
            <v>1</v>
          </cell>
          <cell r="G59">
            <v>1308</v>
          </cell>
          <cell r="I59">
            <v>34</v>
          </cell>
          <cell r="K59">
            <v>174</v>
          </cell>
          <cell r="L59">
            <v>0</v>
          </cell>
          <cell r="M59">
            <v>4</v>
          </cell>
          <cell r="N59">
            <v>136</v>
          </cell>
          <cell r="O59">
            <v>5</v>
          </cell>
        </row>
        <row r="60">
          <cell r="C60">
            <v>11</v>
          </cell>
          <cell r="E60">
            <v>1</v>
          </cell>
          <cell r="G60">
            <v>1437</v>
          </cell>
          <cell r="I60">
            <v>29</v>
          </cell>
          <cell r="K60">
            <v>214</v>
          </cell>
          <cell r="L60">
            <v>0</v>
          </cell>
          <cell r="M60">
            <v>16</v>
          </cell>
          <cell r="N60">
            <v>832</v>
          </cell>
          <cell r="O60">
            <v>15</v>
          </cell>
        </row>
        <row r="61">
          <cell r="C61">
            <v>10</v>
          </cell>
          <cell r="E61">
            <v>2</v>
          </cell>
          <cell r="G61">
            <v>1358</v>
          </cell>
          <cell r="I61">
            <v>24</v>
          </cell>
          <cell r="K61">
            <v>320</v>
          </cell>
          <cell r="L61">
            <v>0</v>
          </cell>
          <cell r="M61">
            <v>4</v>
          </cell>
          <cell r="N61">
            <v>547</v>
          </cell>
          <cell r="O61">
            <v>35</v>
          </cell>
        </row>
        <row r="62">
          <cell r="C62">
            <v>16</v>
          </cell>
          <cell r="G62">
            <v>1585</v>
          </cell>
          <cell r="I62">
            <v>34</v>
          </cell>
          <cell r="K62">
            <v>231</v>
          </cell>
          <cell r="L62">
            <v>0</v>
          </cell>
          <cell r="M62">
            <v>6</v>
          </cell>
          <cell r="N62">
            <v>767</v>
          </cell>
          <cell r="O62">
            <v>29</v>
          </cell>
        </row>
        <row r="63">
          <cell r="C63">
            <v>10</v>
          </cell>
          <cell r="E63">
            <v>3</v>
          </cell>
          <cell r="G63">
            <v>1088</v>
          </cell>
          <cell r="I63">
            <v>32</v>
          </cell>
          <cell r="K63">
            <v>149</v>
          </cell>
          <cell r="L63">
            <v>0</v>
          </cell>
          <cell r="M63">
            <v>1</v>
          </cell>
          <cell r="N63">
            <v>656</v>
          </cell>
          <cell r="O63">
            <v>10</v>
          </cell>
        </row>
        <row r="64">
          <cell r="C64">
            <v>6</v>
          </cell>
          <cell r="E64">
            <v>2</v>
          </cell>
          <cell r="G64">
            <v>1769</v>
          </cell>
          <cell r="I64">
            <v>24</v>
          </cell>
          <cell r="K64">
            <v>158</v>
          </cell>
          <cell r="L64">
            <v>0</v>
          </cell>
          <cell r="M64">
            <v>9</v>
          </cell>
          <cell r="N64">
            <v>357</v>
          </cell>
          <cell r="O64">
            <v>6</v>
          </cell>
        </row>
        <row r="65">
          <cell r="C65">
            <v>8</v>
          </cell>
          <cell r="E65">
            <v>5</v>
          </cell>
          <cell r="G65">
            <v>1475</v>
          </cell>
          <cell r="I65">
            <v>12</v>
          </cell>
          <cell r="K65">
            <v>224</v>
          </cell>
          <cell r="L65">
            <v>0</v>
          </cell>
          <cell r="M65">
            <v>3</v>
          </cell>
          <cell r="N65">
            <v>576</v>
          </cell>
          <cell r="O65">
            <v>2</v>
          </cell>
        </row>
        <row r="66">
          <cell r="C66">
            <v>8</v>
          </cell>
          <cell r="E66">
            <v>2</v>
          </cell>
          <cell r="G66">
            <v>987</v>
          </cell>
          <cell r="I66">
            <v>38</v>
          </cell>
          <cell r="K66">
            <v>159</v>
          </cell>
          <cell r="L66">
            <v>0</v>
          </cell>
          <cell r="M66">
            <v>0</v>
          </cell>
          <cell r="N66">
            <v>300</v>
          </cell>
          <cell r="O66">
            <v>0</v>
          </cell>
        </row>
        <row r="67">
          <cell r="C67">
            <v>5</v>
          </cell>
          <cell r="E67">
            <v>3</v>
          </cell>
          <cell r="G67">
            <v>888</v>
          </cell>
          <cell r="I67">
            <v>26</v>
          </cell>
          <cell r="K67">
            <v>210</v>
          </cell>
          <cell r="L67">
            <v>0</v>
          </cell>
          <cell r="M67">
            <v>0</v>
          </cell>
          <cell r="N67">
            <v>53</v>
          </cell>
          <cell r="O67">
            <v>0</v>
          </cell>
        </row>
        <row r="68">
          <cell r="C68">
            <v>7</v>
          </cell>
          <cell r="E68">
            <v>3</v>
          </cell>
          <cell r="G68">
            <v>1272</v>
          </cell>
          <cell r="I68">
            <v>20</v>
          </cell>
          <cell r="K68">
            <v>209</v>
          </cell>
          <cell r="L68">
            <v>1</v>
          </cell>
          <cell r="M68">
            <v>8</v>
          </cell>
          <cell r="N68">
            <v>291</v>
          </cell>
          <cell r="O68">
            <v>14</v>
          </cell>
        </row>
        <row r="69">
          <cell r="E69">
            <v>2</v>
          </cell>
          <cell r="G69">
            <v>2257</v>
          </cell>
          <cell r="I69">
            <v>57</v>
          </cell>
          <cell r="K69">
            <v>176</v>
          </cell>
          <cell r="L69">
            <v>0</v>
          </cell>
          <cell r="M69">
            <v>2</v>
          </cell>
          <cell r="N69">
            <v>636</v>
          </cell>
          <cell r="O69">
            <v>8</v>
          </cell>
        </row>
        <row r="70">
          <cell r="C70">
            <v>11</v>
          </cell>
          <cell r="E70">
            <v>3</v>
          </cell>
          <cell r="G70">
            <v>2011</v>
          </cell>
          <cell r="I70">
            <v>58</v>
          </cell>
          <cell r="K70">
            <v>288</v>
          </cell>
          <cell r="L70">
            <v>0</v>
          </cell>
          <cell r="M70">
            <v>11</v>
          </cell>
          <cell r="N70">
            <v>335</v>
          </cell>
          <cell r="O70">
            <v>7</v>
          </cell>
        </row>
        <row r="71">
          <cell r="C71">
            <v>9</v>
          </cell>
          <cell r="E71">
            <v>1</v>
          </cell>
          <cell r="G71">
            <v>1311</v>
          </cell>
          <cell r="I71">
            <v>40</v>
          </cell>
          <cell r="K71">
            <v>236</v>
          </cell>
          <cell r="L71">
            <v>0</v>
          </cell>
          <cell r="M71">
            <v>4</v>
          </cell>
          <cell r="N71">
            <v>656</v>
          </cell>
          <cell r="O71">
            <v>24</v>
          </cell>
        </row>
        <row r="72">
          <cell r="C72">
            <v>12</v>
          </cell>
          <cell r="E72">
            <v>6</v>
          </cell>
          <cell r="G72">
            <v>1100</v>
          </cell>
          <cell r="I72">
            <v>22</v>
          </cell>
          <cell r="K72">
            <v>206</v>
          </cell>
          <cell r="L72">
            <v>0</v>
          </cell>
          <cell r="M72">
            <v>3</v>
          </cell>
          <cell r="N72">
            <v>894</v>
          </cell>
          <cell r="O72">
            <v>49</v>
          </cell>
        </row>
        <row r="73">
          <cell r="C73">
            <v>8</v>
          </cell>
          <cell r="E73">
            <v>1</v>
          </cell>
          <cell r="G73">
            <v>988</v>
          </cell>
          <cell r="I73">
            <v>43</v>
          </cell>
          <cell r="K73">
            <v>271</v>
          </cell>
          <cell r="L73">
            <v>0</v>
          </cell>
          <cell r="M73">
            <v>3</v>
          </cell>
          <cell r="N73">
            <v>280</v>
          </cell>
          <cell r="O73">
            <v>12</v>
          </cell>
        </row>
        <row r="74">
          <cell r="C74">
            <v>9</v>
          </cell>
          <cell r="E74">
            <v>5</v>
          </cell>
          <cell r="G74">
            <v>1271</v>
          </cell>
          <cell r="I74">
            <v>23</v>
          </cell>
          <cell r="K74">
            <v>213</v>
          </cell>
          <cell r="L74">
            <v>0</v>
          </cell>
          <cell r="M74">
            <v>5</v>
          </cell>
          <cell r="N74">
            <v>685</v>
          </cell>
          <cell r="O74">
            <v>4</v>
          </cell>
        </row>
        <row r="75">
          <cell r="C75">
            <v>4</v>
          </cell>
          <cell r="E75">
            <v>2</v>
          </cell>
          <cell r="G75">
            <v>463</v>
          </cell>
          <cell r="I75">
            <v>11</v>
          </cell>
          <cell r="K75">
            <v>133</v>
          </cell>
          <cell r="L75">
            <v>0</v>
          </cell>
          <cell r="M75">
            <v>3</v>
          </cell>
          <cell r="N75">
            <v>191</v>
          </cell>
          <cell r="O75">
            <v>22</v>
          </cell>
        </row>
        <row r="76">
          <cell r="C76">
            <v>8</v>
          </cell>
          <cell r="E76">
            <v>5</v>
          </cell>
          <cell r="G76">
            <v>554</v>
          </cell>
          <cell r="I76">
            <v>21</v>
          </cell>
          <cell r="K76">
            <v>225</v>
          </cell>
          <cell r="L76">
            <v>0</v>
          </cell>
          <cell r="M76">
            <v>8</v>
          </cell>
          <cell r="N76">
            <v>150</v>
          </cell>
          <cell r="O76">
            <v>19</v>
          </cell>
        </row>
        <row r="77">
          <cell r="C77">
            <v>7</v>
          </cell>
          <cell r="E77">
            <v>3</v>
          </cell>
          <cell r="G77">
            <v>790</v>
          </cell>
          <cell r="I77">
            <v>20</v>
          </cell>
          <cell r="K77">
            <v>102</v>
          </cell>
          <cell r="L77">
            <v>0</v>
          </cell>
          <cell r="M77">
            <v>8</v>
          </cell>
          <cell r="N77">
            <v>256</v>
          </cell>
          <cell r="O77">
            <v>12</v>
          </cell>
        </row>
        <row r="78">
          <cell r="C78">
            <v>8</v>
          </cell>
          <cell r="G78">
            <v>687</v>
          </cell>
          <cell r="I78">
            <v>18</v>
          </cell>
          <cell r="K78">
            <v>86</v>
          </cell>
          <cell r="L78">
            <v>0</v>
          </cell>
          <cell r="M78">
            <v>3</v>
          </cell>
          <cell r="N78">
            <v>222</v>
          </cell>
          <cell r="O78">
            <v>2</v>
          </cell>
        </row>
        <row r="79">
          <cell r="C79">
            <v>9</v>
          </cell>
          <cell r="E79">
            <v>4</v>
          </cell>
          <cell r="G79">
            <v>615</v>
          </cell>
          <cell r="I79">
            <v>15</v>
          </cell>
          <cell r="K79">
            <v>116</v>
          </cell>
          <cell r="L79">
            <v>0</v>
          </cell>
          <cell r="M79">
            <v>7</v>
          </cell>
          <cell r="N79">
            <v>297</v>
          </cell>
          <cell r="O79">
            <v>3</v>
          </cell>
        </row>
        <row r="80">
          <cell r="C80">
            <v>4</v>
          </cell>
          <cell r="G80">
            <v>580</v>
          </cell>
          <cell r="I80">
            <v>16</v>
          </cell>
          <cell r="K80">
            <v>107</v>
          </cell>
          <cell r="L80">
            <v>0</v>
          </cell>
          <cell r="M80">
            <v>3</v>
          </cell>
          <cell r="N80">
            <v>179</v>
          </cell>
          <cell r="O80">
            <v>3</v>
          </cell>
        </row>
        <row r="81">
          <cell r="C81">
            <v>12</v>
          </cell>
          <cell r="E81">
            <v>7</v>
          </cell>
          <cell r="G81">
            <v>1637</v>
          </cell>
          <cell r="I81">
            <v>51</v>
          </cell>
          <cell r="K81">
            <v>257</v>
          </cell>
          <cell r="L81">
            <v>0</v>
          </cell>
          <cell r="M81">
            <v>8</v>
          </cell>
          <cell r="N81">
            <v>845</v>
          </cell>
          <cell r="O81">
            <v>26</v>
          </cell>
        </row>
        <row r="82">
          <cell r="C82">
            <v>7</v>
          </cell>
          <cell r="E82">
            <v>3</v>
          </cell>
          <cell r="G82">
            <v>817</v>
          </cell>
          <cell r="I82">
            <v>22</v>
          </cell>
          <cell r="K82">
            <v>195</v>
          </cell>
          <cell r="L82">
            <v>0</v>
          </cell>
          <cell r="M82">
            <v>3</v>
          </cell>
          <cell r="N82">
            <v>511</v>
          </cell>
          <cell r="O82">
            <v>11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6"/>
  <sheetViews>
    <sheetView tabSelected="1" view="pageBreakPreview" zoomScale="60" zoomScaleNormal="100" workbookViewId="0">
      <selection activeCell="T7" sqref="T7"/>
    </sheetView>
  </sheetViews>
  <sheetFormatPr defaultRowHeight="14.4" x14ac:dyDescent="0.3"/>
  <cols>
    <col min="2" max="2" width="23.44140625" customWidth="1"/>
    <col min="9" max="9" width="8.6640625" customWidth="1"/>
    <col min="17" max="17" width="4.21875" customWidth="1"/>
    <col min="18" max="19" width="8.88671875" hidden="1" customWidth="1"/>
  </cols>
  <sheetData>
    <row r="1" spans="1:19" ht="21" x14ac:dyDescent="0.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5" thickBot="1" x14ac:dyDescent="0.3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x14ac:dyDescent="0.3">
      <c r="A3" s="3" t="s">
        <v>2</v>
      </c>
      <c r="B3" s="4" t="s">
        <v>3</v>
      </c>
      <c r="C3" s="5" t="s">
        <v>4</v>
      </c>
      <c r="D3" s="6" t="s">
        <v>5</v>
      </c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7"/>
      <c r="R3" s="8" t="s">
        <v>6</v>
      </c>
      <c r="S3" s="9"/>
    </row>
    <row r="4" spans="1:19" ht="15" thickBot="1" x14ac:dyDescent="0.35">
      <c r="A4" s="10"/>
      <c r="B4" s="11"/>
      <c r="C4" s="12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4"/>
      <c r="R4" s="15"/>
      <c r="S4" s="16"/>
    </row>
    <row r="5" spans="1:19" ht="15" thickBot="1" x14ac:dyDescent="0.35">
      <c r="A5" s="10"/>
      <c r="B5" s="11"/>
      <c r="C5" s="12"/>
      <c r="D5" s="17" t="s">
        <v>7</v>
      </c>
      <c r="E5" s="18"/>
      <c r="F5" s="19" t="s">
        <v>8</v>
      </c>
      <c r="G5" s="20"/>
      <c r="H5" s="21" t="s">
        <v>9</v>
      </c>
      <c r="I5" s="22"/>
      <c r="J5" s="23" t="s">
        <v>10</v>
      </c>
      <c r="K5" s="24" t="s">
        <v>11</v>
      </c>
      <c r="L5" s="25"/>
      <c r="M5" s="26"/>
      <c r="N5" s="27" t="s">
        <v>12</v>
      </c>
      <c r="O5" s="28" t="s">
        <v>13</v>
      </c>
      <c r="P5" s="29"/>
      <c r="Q5" s="30"/>
      <c r="R5" s="31" t="s">
        <v>14</v>
      </c>
      <c r="S5" s="31" t="s">
        <v>15</v>
      </c>
    </row>
    <row r="6" spans="1:19" ht="15" thickBot="1" x14ac:dyDescent="0.35">
      <c r="A6" s="10"/>
      <c r="B6" s="11"/>
      <c r="C6" s="12"/>
      <c r="D6" s="23" t="s">
        <v>16</v>
      </c>
      <c r="E6" s="32" t="s">
        <v>17</v>
      </c>
      <c r="F6" s="23" t="s">
        <v>16</v>
      </c>
      <c r="G6" s="33" t="s">
        <v>17</v>
      </c>
      <c r="H6" s="23" t="s">
        <v>16</v>
      </c>
      <c r="I6" s="33" t="s">
        <v>17</v>
      </c>
      <c r="J6" s="34"/>
      <c r="K6" s="35" t="s">
        <v>7</v>
      </c>
      <c r="L6" s="35" t="s">
        <v>15</v>
      </c>
      <c r="M6" s="35" t="s">
        <v>18</v>
      </c>
      <c r="N6" s="36"/>
      <c r="O6" s="37"/>
      <c r="P6" s="38"/>
      <c r="Q6" s="39"/>
      <c r="R6" s="40"/>
      <c r="S6" s="40"/>
    </row>
    <row r="7" spans="1:19" x14ac:dyDescent="0.3">
      <c r="A7" s="10"/>
      <c r="B7" s="11"/>
      <c r="C7" s="12"/>
      <c r="D7" s="34"/>
      <c r="E7" s="41"/>
      <c r="F7" s="34"/>
      <c r="G7" s="35"/>
      <c r="H7" s="34"/>
      <c r="I7" s="35"/>
      <c r="J7" s="34"/>
      <c r="K7" s="35"/>
      <c r="L7" s="35"/>
      <c r="M7" s="35"/>
      <c r="N7" s="36"/>
      <c r="O7" s="23" t="s">
        <v>19</v>
      </c>
      <c r="P7" s="23" t="s">
        <v>20</v>
      </c>
      <c r="Q7" s="42" t="s">
        <v>21</v>
      </c>
      <c r="R7" s="40"/>
      <c r="S7" s="40"/>
    </row>
    <row r="8" spans="1:19" x14ac:dyDescent="0.3">
      <c r="A8" s="10"/>
      <c r="B8" s="11"/>
      <c r="C8" s="12"/>
      <c r="D8" s="34"/>
      <c r="E8" s="41"/>
      <c r="F8" s="34"/>
      <c r="G8" s="35"/>
      <c r="H8" s="34"/>
      <c r="I8" s="35"/>
      <c r="J8" s="34"/>
      <c r="K8" s="35"/>
      <c r="L8" s="35"/>
      <c r="M8" s="35"/>
      <c r="N8" s="36"/>
      <c r="O8" s="34"/>
      <c r="P8" s="34"/>
      <c r="Q8" s="43"/>
      <c r="R8" s="40"/>
      <c r="S8" s="40"/>
    </row>
    <row r="9" spans="1:19" ht="15" thickBot="1" x14ac:dyDescent="0.35">
      <c r="A9" s="44"/>
      <c r="B9" s="45"/>
      <c r="C9" s="46"/>
      <c r="D9" s="47"/>
      <c r="E9" s="48"/>
      <c r="F9" s="47"/>
      <c r="G9" s="49"/>
      <c r="H9" s="47"/>
      <c r="I9" s="49"/>
      <c r="J9" s="47"/>
      <c r="K9" s="49"/>
      <c r="L9" s="49"/>
      <c r="M9" s="49"/>
      <c r="N9" s="50"/>
      <c r="O9" s="47"/>
      <c r="P9" s="47"/>
      <c r="Q9" s="51"/>
      <c r="R9" s="52"/>
      <c r="S9" s="52"/>
    </row>
    <row r="10" spans="1:19" ht="15" thickBot="1" x14ac:dyDescent="0.35">
      <c r="A10" s="53">
        <v>1</v>
      </c>
      <c r="B10" s="54" t="s">
        <v>22</v>
      </c>
      <c r="C10" s="55" t="s">
        <v>23</v>
      </c>
      <c r="D10" s="53">
        <v>4</v>
      </c>
      <c r="E10" s="53">
        <v>5</v>
      </c>
      <c r="F10" s="53">
        <v>6</v>
      </c>
      <c r="G10" s="53">
        <v>7</v>
      </c>
      <c r="H10" s="53">
        <v>8</v>
      </c>
      <c r="I10" s="56">
        <v>9</v>
      </c>
      <c r="J10" s="53">
        <v>10</v>
      </c>
      <c r="K10" s="56">
        <v>11</v>
      </c>
      <c r="L10" s="53">
        <v>12</v>
      </c>
      <c r="M10" s="53">
        <v>13</v>
      </c>
      <c r="N10" s="57">
        <v>14</v>
      </c>
      <c r="O10" s="53">
        <v>15</v>
      </c>
      <c r="P10" s="56">
        <v>16</v>
      </c>
      <c r="Q10" s="53">
        <v>17</v>
      </c>
      <c r="R10" s="56">
        <v>18</v>
      </c>
      <c r="S10" s="53">
        <v>19</v>
      </c>
    </row>
    <row r="11" spans="1:19" ht="15" thickBot="1" x14ac:dyDescent="0.35">
      <c r="A11" s="58">
        <v>5</v>
      </c>
      <c r="B11" s="59" t="s">
        <v>24</v>
      </c>
      <c r="C11" s="60">
        <v>2.56</v>
      </c>
      <c r="D11" s="61">
        <f>[1]ввод!C7</f>
        <v>8</v>
      </c>
      <c r="E11" s="62">
        <f>D11/C11</f>
        <v>3.125</v>
      </c>
      <c r="F11" s="63">
        <f>[1]ввод!G7</f>
        <v>661</v>
      </c>
      <c r="G11" s="62">
        <f>F11/C11</f>
        <v>258.203125</v>
      </c>
      <c r="H11" s="61">
        <f>[1]ввод!K7</f>
        <v>232</v>
      </c>
      <c r="I11" s="62">
        <f>H11/C11</f>
        <v>90.625</v>
      </c>
      <c r="J11" s="62">
        <f t="shared" ref="J11:J44" si="0">E11+G11+I11</f>
        <v>351.953125</v>
      </c>
      <c r="K11" s="63">
        <f>[1]ввод!M7</f>
        <v>3</v>
      </c>
      <c r="L11" s="63">
        <f>[1]ввод!N7</f>
        <v>145</v>
      </c>
      <c r="M11" s="63">
        <f>[1]ввод!O7</f>
        <v>22</v>
      </c>
      <c r="N11" s="64">
        <f>J11+K11/C11+L11/C11+M11/C11</f>
        <v>418.359375</v>
      </c>
      <c r="O11" s="61">
        <f>[1]ввод!D7</f>
        <v>0</v>
      </c>
      <c r="P11" s="61">
        <f>[1]ввод!H7</f>
        <v>0</v>
      </c>
      <c r="Q11" s="61">
        <f>[1]ввод!L7</f>
        <v>0</v>
      </c>
      <c r="R11" s="61">
        <f>[1]ввод!E7</f>
        <v>3</v>
      </c>
      <c r="S11" s="65">
        <f>[1]ввод!I7</f>
        <v>15</v>
      </c>
    </row>
    <row r="12" spans="1:19" ht="15" thickBot="1" x14ac:dyDescent="0.35">
      <c r="A12" s="66">
        <v>6</v>
      </c>
      <c r="B12" s="67" t="s">
        <v>24</v>
      </c>
      <c r="C12" s="60">
        <v>2.56</v>
      </c>
      <c r="D12" s="68">
        <f>[1]ввод!C8</f>
        <v>4</v>
      </c>
      <c r="E12" s="69">
        <f>D12/C12</f>
        <v>1.5625</v>
      </c>
      <c r="F12" s="70">
        <f>[1]ввод!G8</f>
        <v>620</v>
      </c>
      <c r="G12" s="69">
        <f>F12/C12</f>
        <v>242.1875</v>
      </c>
      <c r="H12" s="68">
        <f>[1]ввод!K8</f>
        <v>139</v>
      </c>
      <c r="I12" s="69">
        <f>H12/C12</f>
        <v>54.296875</v>
      </c>
      <c r="J12" s="69">
        <f t="shared" si="0"/>
        <v>298.046875</v>
      </c>
      <c r="K12" s="70">
        <f>[1]ввод!M8</f>
        <v>3</v>
      </c>
      <c r="L12" s="70">
        <f>[1]ввод!N8</f>
        <v>252</v>
      </c>
      <c r="M12" s="70">
        <f>[1]ввод!O8</f>
        <v>15</v>
      </c>
      <c r="N12" s="71">
        <f>J12+K12/C12+L12/C12+M12/C12</f>
        <v>403.515625</v>
      </c>
      <c r="O12" s="68">
        <f>[1]ввод!D8</f>
        <v>0</v>
      </c>
      <c r="P12" s="68">
        <f>[1]ввод!H8</f>
        <v>0</v>
      </c>
      <c r="Q12" s="68">
        <f>[1]ввод!L8</f>
        <v>0</v>
      </c>
      <c r="R12" s="68">
        <f>[1]ввод!E8</f>
        <v>2</v>
      </c>
      <c r="S12" s="72">
        <f>[1]ввод!I8</f>
        <v>6</v>
      </c>
    </row>
    <row r="13" spans="1:19" ht="15" thickBot="1" x14ac:dyDescent="0.35">
      <c r="A13" s="73" t="s">
        <v>25</v>
      </c>
      <c r="B13" s="74"/>
      <c r="C13" s="60">
        <v>2.56</v>
      </c>
      <c r="D13" s="75">
        <f>D11+D12</f>
        <v>12</v>
      </c>
      <c r="E13" s="76">
        <f>D13/C13/COUNT(C11:C12)</f>
        <v>2.34375</v>
      </c>
      <c r="F13" s="77">
        <f>F11+F12</f>
        <v>1281</v>
      </c>
      <c r="G13" s="76">
        <f>F13/C13/COUNT(C11:C12)</f>
        <v>250.1953125</v>
      </c>
      <c r="H13" s="75">
        <f>H11+H12</f>
        <v>371</v>
      </c>
      <c r="I13" s="76">
        <f>H13/C13/COUNT(C11:C12)</f>
        <v>72.4609375</v>
      </c>
      <c r="J13" s="76">
        <f t="shared" si="0"/>
        <v>325</v>
      </c>
      <c r="K13" s="75">
        <f>K11+K12</f>
        <v>6</v>
      </c>
      <c r="L13" s="75">
        <f>L11+L12</f>
        <v>397</v>
      </c>
      <c r="M13" s="75">
        <f>M11+M12</f>
        <v>37</v>
      </c>
      <c r="N13" s="78">
        <f>J13+K13/C13/COUNT(C11:C12)+L13/C13/COUNT(C11:C12)+M13/C13/COUNT(C11:C12)</f>
        <v>410.9375</v>
      </c>
      <c r="O13" s="75">
        <f>O11+O12</f>
        <v>0</v>
      </c>
      <c r="P13" s="75">
        <f>P11+P12</f>
        <v>0</v>
      </c>
      <c r="Q13" s="75">
        <f>Q11+Q12</f>
        <v>0</v>
      </c>
      <c r="R13" s="75">
        <f>R11+R12</f>
        <v>5</v>
      </c>
      <c r="S13" s="79">
        <f>S11+S12</f>
        <v>21</v>
      </c>
    </row>
    <row r="14" spans="1:19" ht="15" thickBot="1" x14ac:dyDescent="0.35">
      <c r="A14" s="80">
        <v>8</v>
      </c>
      <c r="B14" s="81" t="s">
        <v>26</v>
      </c>
      <c r="C14" s="60">
        <v>2.56</v>
      </c>
      <c r="D14" s="82">
        <f>[1]ввод!C10</f>
        <v>6</v>
      </c>
      <c r="E14" s="83">
        <f>D14/C14</f>
        <v>2.34375</v>
      </c>
      <c r="F14" s="84">
        <f>[1]ввод!G10</f>
        <v>615</v>
      </c>
      <c r="G14" s="83">
        <f>F14/C14</f>
        <v>240.234375</v>
      </c>
      <c r="H14" s="82">
        <f>[1]ввод!K10</f>
        <v>119</v>
      </c>
      <c r="I14" s="83">
        <f>H14/C14</f>
        <v>46.484375</v>
      </c>
      <c r="J14" s="83">
        <f t="shared" si="0"/>
        <v>289.0625</v>
      </c>
      <c r="K14" s="84">
        <f>[1]ввод!M10</f>
        <v>4</v>
      </c>
      <c r="L14" s="84">
        <f>[1]ввод!N10</f>
        <v>199</v>
      </c>
      <c r="M14" s="84">
        <f>[1]ввод!O10</f>
        <v>9</v>
      </c>
      <c r="N14" s="85">
        <f>J14+K14/C14+L14/C14+M14/C14</f>
        <v>371.875</v>
      </c>
      <c r="O14" s="82">
        <f>[1]ввод!D10</f>
        <v>0</v>
      </c>
      <c r="P14" s="82">
        <f>[1]ввод!H10</f>
        <v>0</v>
      </c>
      <c r="Q14" s="82">
        <f>[1]ввод!L10</f>
        <v>0</v>
      </c>
      <c r="R14" s="82">
        <f>[1]ввод!E10</f>
        <v>2</v>
      </c>
      <c r="S14" s="86">
        <f>[1]ввод!I10</f>
        <v>18</v>
      </c>
    </row>
    <row r="15" spans="1:19" ht="15" thickBot="1" x14ac:dyDescent="0.35">
      <c r="A15" s="87">
        <v>9</v>
      </c>
      <c r="B15" s="88" t="s">
        <v>26</v>
      </c>
      <c r="C15" s="60">
        <v>2.56</v>
      </c>
      <c r="D15" s="89">
        <f>[1]ввод!C11</f>
        <v>5</v>
      </c>
      <c r="E15" s="90">
        <f>D15/C15</f>
        <v>1.953125</v>
      </c>
      <c r="F15" s="91">
        <f>[1]ввод!G11</f>
        <v>858</v>
      </c>
      <c r="G15" s="90">
        <f>F15/C15</f>
        <v>335.15625</v>
      </c>
      <c r="H15" s="89">
        <f>[1]ввод!K11</f>
        <v>116</v>
      </c>
      <c r="I15" s="90">
        <f>H15/C15</f>
        <v>45.3125</v>
      </c>
      <c r="J15" s="90">
        <f t="shared" si="0"/>
        <v>382.421875</v>
      </c>
      <c r="K15" s="91">
        <f>[1]ввод!M11</f>
        <v>2</v>
      </c>
      <c r="L15" s="91">
        <f>[1]ввод!N11</f>
        <v>228</v>
      </c>
      <c r="M15" s="91">
        <f>[1]ввод!O11</f>
        <v>4</v>
      </c>
      <c r="N15" s="92">
        <f>J15+K15/C15+L15/C15+M15/C15</f>
        <v>473.828125</v>
      </c>
      <c r="O15" s="89">
        <f>[1]ввод!D11</f>
        <v>0</v>
      </c>
      <c r="P15" s="89">
        <f>[1]ввод!H11</f>
        <v>0</v>
      </c>
      <c r="Q15" s="89">
        <f>[1]ввод!L11</f>
        <v>0</v>
      </c>
      <c r="R15" s="89">
        <f>[1]ввод!E11</f>
        <v>5</v>
      </c>
      <c r="S15" s="93">
        <f>[1]ввод!I11</f>
        <v>25</v>
      </c>
    </row>
    <row r="16" spans="1:19" ht="15" thickBot="1" x14ac:dyDescent="0.35">
      <c r="A16" s="87">
        <v>10</v>
      </c>
      <c r="B16" s="88" t="s">
        <v>26</v>
      </c>
      <c r="C16" s="60">
        <v>2.56</v>
      </c>
      <c r="D16" s="89">
        <f>[1]ввод!C12</f>
        <v>10</v>
      </c>
      <c r="E16" s="90">
        <f>D16/C16</f>
        <v>3.90625</v>
      </c>
      <c r="F16" s="91">
        <f>[1]ввод!G12</f>
        <v>947</v>
      </c>
      <c r="G16" s="90">
        <f>F16/C16</f>
        <v>369.921875</v>
      </c>
      <c r="H16" s="89">
        <f>[1]ввод!K12</f>
        <v>134</v>
      </c>
      <c r="I16" s="90">
        <f>H16/C16</f>
        <v>52.34375</v>
      </c>
      <c r="J16" s="90">
        <f t="shared" si="0"/>
        <v>426.171875</v>
      </c>
      <c r="K16" s="91">
        <f>[1]ввод!M12</f>
        <v>5</v>
      </c>
      <c r="L16" s="91">
        <f>[1]ввод!N12</f>
        <v>403</v>
      </c>
      <c r="M16" s="91">
        <f>[1]ввод!O12</f>
        <v>10</v>
      </c>
      <c r="N16" s="92">
        <f>J16+K16/C16+L16/C16+M16/C16</f>
        <v>589.453125</v>
      </c>
      <c r="O16" s="89">
        <f>[1]ввод!D12</f>
        <v>0</v>
      </c>
      <c r="P16" s="89">
        <f>[1]ввод!H12</f>
        <v>0</v>
      </c>
      <c r="Q16" s="89">
        <f>[1]ввод!L12</f>
        <v>0</v>
      </c>
      <c r="R16" s="89">
        <f>[1]ввод!E12</f>
        <v>6</v>
      </c>
      <c r="S16" s="93">
        <f>[1]ввод!I12</f>
        <v>16</v>
      </c>
    </row>
    <row r="17" spans="1:19" ht="15" thickBot="1" x14ac:dyDescent="0.35">
      <c r="A17" s="66">
        <v>73</v>
      </c>
      <c r="B17" s="67" t="s">
        <v>26</v>
      </c>
      <c r="C17" s="60">
        <v>2.56</v>
      </c>
      <c r="D17" s="68">
        <f>[1]ввод!C75</f>
        <v>4</v>
      </c>
      <c r="E17" s="69">
        <f>D17/C17</f>
        <v>1.5625</v>
      </c>
      <c r="F17" s="70">
        <f>[1]ввод!G75</f>
        <v>463</v>
      </c>
      <c r="G17" s="69">
        <f>F17/C17</f>
        <v>180.859375</v>
      </c>
      <c r="H17" s="68">
        <f>[1]ввод!K75</f>
        <v>133</v>
      </c>
      <c r="I17" s="69">
        <f>H17/C17</f>
        <v>51.953125</v>
      </c>
      <c r="J17" s="69">
        <f>E17+G17+I17</f>
        <v>234.375</v>
      </c>
      <c r="K17" s="70">
        <f>[1]ввод!M75</f>
        <v>3</v>
      </c>
      <c r="L17" s="70">
        <f>[1]ввод!N75</f>
        <v>191</v>
      </c>
      <c r="M17" s="70">
        <f>[1]ввод!O75</f>
        <v>22</v>
      </c>
      <c r="N17" s="71">
        <f>J17+K17/C17+L17/C17+M17/C17</f>
        <v>318.75</v>
      </c>
      <c r="O17" s="68">
        <f>[1]ввод!D75</f>
        <v>0</v>
      </c>
      <c r="P17" s="68">
        <f>[1]ввод!H75</f>
        <v>0</v>
      </c>
      <c r="Q17" s="68">
        <f>[1]ввод!L75</f>
        <v>0</v>
      </c>
      <c r="R17" s="68">
        <f>[1]ввод!E75</f>
        <v>2</v>
      </c>
      <c r="S17" s="72">
        <f>[1]ввод!I75</f>
        <v>11</v>
      </c>
    </row>
    <row r="18" spans="1:19" ht="15" thickBot="1" x14ac:dyDescent="0.35">
      <c r="A18" s="73" t="s">
        <v>27</v>
      </c>
      <c r="B18" s="74"/>
      <c r="C18" s="60">
        <v>2.56</v>
      </c>
      <c r="D18" s="75">
        <f>D14+D15+D16+D17</f>
        <v>25</v>
      </c>
      <c r="E18" s="76">
        <f>D18/C18/COUNT(C14:C17)</f>
        <v>2.44140625</v>
      </c>
      <c r="F18" s="77">
        <f>F14+F15+F16+F17</f>
        <v>2883</v>
      </c>
      <c r="G18" s="76">
        <f>F18/C18/COUNT(C14:C17)</f>
        <v>281.54296875</v>
      </c>
      <c r="H18" s="75">
        <f>H14+H15+H16+H17</f>
        <v>502</v>
      </c>
      <c r="I18" s="76">
        <f>H18/C18/COUNT(C14:C17)</f>
        <v>49.0234375</v>
      </c>
      <c r="J18" s="76">
        <f t="shared" si="0"/>
        <v>333.0078125</v>
      </c>
      <c r="K18" s="75">
        <f>K14+K15+K16+K17</f>
        <v>14</v>
      </c>
      <c r="L18" s="75">
        <f>L14+L15+L16+L17</f>
        <v>1021</v>
      </c>
      <c r="M18" s="75">
        <f>M14+M15+M16+M17</f>
        <v>45</v>
      </c>
      <c r="N18" s="78">
        <f>J18+K18/C18/COUNT(C14:C17)+L18/C18/COUNT(C14:C17)+M18/C18/COUNT(C14:C17)</f>
        <v>438.4765625</v>
      </c>
      <c r="O18" s="75">
        <f>O14+O15+O16+O17</f>
        <v>0</v>
      </c>
      <c r="P18" s="75">
        <f>P14+P15+P16+P17</f>
        <v>0</v>
      </c>
      <c r="Q18" s="75">
        <f>Q14+Q15+Q16+Q17</f>
        <v>0</v>
      </c>
      <c r="R18" s="75">
        <f>R14+R15+R16+R17</f>
        <v>15</v>
      </c>
      <c r="S18" s="79">
        <f>S14+S15+S16+S17</f>
        <v>70</v>
      </c>
    </row>
    <row r="19" spans="1:19" ht="15" thickBot="1" x14ac:dyDescent="0.35">
      <c r="A19" s="80">
        <v>12</v>
      </c>
      <c r="B19" s="81" t="s">
        <v>28</v>
      </c>
      <c r="C19" s="60">
        <v>2.56</v>
      </c>
      <c r="D19" s="82">
        <f>[1]ввод!C14</f>
        <v>8</v>
      </c>
      <c r="E19" s="83">
        <f t="shared" ref="E19:E25" si="1">D19/C19</f>
        <v>3.125</v>
      </c>
      <c r="F19" s="84">
        <f>[1]ввод!G14</f>
        <v>1079</v>
      </c>
      <c r="G19" s="83">
        <f t="shared" ref="G19:G25" si="2">F19/C19</f>
        <v>421.484375</v>
      </c>
      <c r="H19" s="82">
        <f>[1]ввод!K14</f>
        <v>302</v>
      </c>
      <c r="I19" s="83">
        <f t="shared" ref="I19:I25" si="3">H19/C19</f>
        <v>117.96875</v>
      </c>
      <c r="J19" s="83">
        <f t="shared" si="0"/>
        <v>542.578125</v>
      </c>
      <c r="K19" s="84">
        <f>[1]ввод!M14</f>
        <v>3</v>
      </c>
      <c r="L19" s="84">
        <f>[1]ввод!N14</f>
        <v>124</v>
      </c>
      <c r="M19" s="84">
        <f>[1]ввод!O14</f>
        <v>12</v>
      </c>
      <c r="N19" s="85">
        <f t="shared" ref="N19:N97" si="4">J19+K19/C19+L19/C19+M19/C19</f>
        <v>596.875</v>
      </c>
      <c r="O19" s="82">
        <f>[1]ввод!D14</f>
        <v>0</v>
      </c>
      <c r="P19" s="82">
        <f>[1]ввод!H14</f>
        <v>0</v>
      </c>
      <c r="Q19" s="82">
        <f>[1]ввод!L14</f>
        <v>0</v>
      </c>
      <c r="R19" s="82">
        <f>[1]ввод!E14</f>
        <v>2</v>
      </c>
      <c r="S19" s="86">
        <f>[1]ввод!I14</f>
        <v>20</v>
      </c>
    </row>
    <row r="20" spans="1:19" ht="15" thickBot="1" x14ac:dyDescent="0.35">
      <c r="A20" s="66">
        <v>47</v>
      </c>
      <c r="B20" s="67" t="s">
        <v>29</v>
      </c>
      <c r="C20" s="60">
        <v>2.56</v>
      </c>
      <c r="D20" s="68">
        <f>[1]ввод!C49</f>
        <v>8</v>
      </c>
      <c r="E20" s="69">
        <f>D20/C20</f>
        <v>3.125</v>
      </c>
      <c r="F20" s="70">
        <f>[1]ввод!G49</f>
        <v>312</v>
      </c>
      <c r="G20" s="69">
        <f>F20/C20</f>
        <v>121.875</v>
      </c>
      <c r="H20" s="68">
        <f>[1]ввод!K49</f>
        <v>116</v>
      </c>
      <c r="I20" s="69">
        <f>H20/C20</f>
        <v>45.3125</v>
      </c>
      <c r="J20" s="69">
        <f>E20+G20+I20</f>
        <v>170.3125</v>
      </c>
      <c r="K20" s="70">
        <f>[1]ввод!M49</f>
        <v>1</v>
      </c>
      <c r="L20" s="70">
        <f>[1]ввод!N49</f>
        <v>108</v>
      </c>
      <c r="M20" s="70">
        <f>[1]ввод!O49</f>
        <v>13</v>
      </c>
      <c r="N20" s="71">
        <f>J20+K20/C20+L20/C20+M20/C20</f>
        <v>217.96875</v>
      </c>
      <c r="O20" s="68">
        <f>[1]ввод!D49</f>
        <v>0</v>
      </c>
      <c r="P20" s="68">
        <f>[1]ввод!H49</f>
        <v>0</v>
      </c>
      <c r="Q20" s="68">
        <f>[1]ввод!L49</f>
        <v>0</v>
      </c>
      <c r="R20" s="68">
        <f>[1]ввод!E49</f>
        <v>2</v>
      </c>
      <c r="S20" s="72">
        <f>[1]ввод!I49</f>
        <v>7</v>
      </c>
    </row>
    <row r="21" spans="1:19" ht="15" thickBot="1" x14ac:dyDescent="0.35">
      <c r="A21" s="73" t="s">
        <v>30</v>
      </c>
      <c r="B21" s="74"/>
      <c r="C21" s="60">
        <v>2.56</v>
      </c>
      <c r="D21" s="75">
        <f>D19+D20</f>
        <v>16</v>
      </c>
      <c r="E21" s="76">
        <f>D21/C21/COUNT(C19:C20)</f>
        <v>3.125</v>
      </c>
      <c r="F21" s="77">
        <f>F19+F20</f>
        <v>1391</v>
      </c>
      <c r="G21" s="76">
        <f>F21/C21/COUNT(C19:C20)</f>
        <v>271.6796875</v>
      </c>
      <c r="H21" s="75">
        <f>H19+H20</f>
        <v>418</v>
      </c>
      <c r="I21" s="76">
        <f>H21/C21/COUNT(C19:C20)</f>
        <v>81.640625</v>
      </c>
      <c r="J21" s="76">
        <f>E21+G21+I21</f>
        <v>356.4453125</v>
      </c>
      <c r="K21" s="75">
        <f>K19+K20</f>
        <v>4</v>
      </c>
      <c r="L21" s="75">
        <f>L19+L20</f>
        <v>232</v>
      </c>
      <c r="M21" s="75">
        <f>M19+M20</f>
        <v>25</v>
      </c>
      <c r="N21" s="78">
        <f>J21+K21/C21/COUNT(C19:C20)+L21/C21/COUNT(C19:C20)+M21/C21/COUNT(C19:C20)</f>
        <v>407.421875</v>
      </c>
      <c r="O21" s="75">
        <f>O19+O20</f>
        <v>0</v>
      </c>
      <c r="P21" s="75">
        <f>P19+P20</f>
        <v>0</v>
      </c>
      <c r="Q21" s="75">
        <f>Q19+Q20</f>
        <v>0</v>
      </c>
      <c r="R21" s="75">
        <f>R19+R20</f>
        <v>4</v>
      </c>
      <c r="S21" s="79">
        <f>S19+S20</f>
        <v>27</v>
      </c>
    </row>
    <row r="22" spans="1:19" ht="15" thickBot="1" x14ac:dyDescent="0.35">
      <c r="A22" s="80">
        <v>15</v>
      </c>
      <c r="B22" s="81" t="s">
        <v>31</v>
      </c>
      <c r="C22" s="60">
        <v>2.56</v>
      </c>
      <c r="D22" s="82">
        <f>[1]ввод!C17</f>
        <v>7</v>
      </c>
      <c r="E22" s="83">
        <f t="shared" si="1"/>
        <v>2.734375</v>
      </c>
      <c r="F22" s="84">
        <f>[1]ввод!G17</f>
        <v>1317</v>
      </c>
      <c r="G22" s="83">
        <f t="shared" si="2"/>
        <v>514.453125</v>
      </c>
      <c r="H22" s="82">
        <f>[1]ввод!K17</f>
        <v>161</v>
      </c>
      <c r="I22" s="83">
        <f t="shared" si="3"/>
        <v>62.890625</v>
      </c>
      <c r="J22" s="83">
        <f t="shared" si="0"/>
        <v>580.078125</v>
      </c>
      <c r="K22" s="84">
        <f>[1]ввод!M17</f>
        <v>7</v>
      </c>
      <c r="L22" s="84">
        <f>[1]ввод!N17</f>
        <v>514</v>
      </c>
      <c r="M22" s="84">
        <f>[1]ввод!O17</f>
        <v>22</v>
      </c>
      <c r="N22" s="85">
        <f t="shared" si="4"/>
        <v>792.1875</v>
      </c>
      <c r="O22" s="82">
        <f>[1]ввод!D17</f>
        <v>0</v>
      </c>
      <c r="P22" s="82">
        <f>[1]ввод!H17</f>
        <v>0</v>
      </c>
      <c r="Q22" s="82">
        <f>[1]ввод!L17</f>
        <v>0</v>
      </c>
      <c r="R22" s="82">
        <f>[1]ввод!E17</f>
        <v>2</v>
      </c>
      <c r="S22" s="86">
        <f>[1]ввод!I17</f>
        <v>20</v>
      </c>
    </row>
    <row r="23" spans="1:19" ht="15" thickBot="1" x14ac:dyDescent="0.35">
      <c r="A23" s="87">
        <v>16</v>
      </c>
      <c r="B23" s="88" t="s">
        <v>31</v>
      </c>
      <c r="C23" s="60">
        <v>2.56</v>
      </c>
      <c r="D23" s="89">
        <f>[1]ввод!C18</f>
        <v>8</v>
      </c>
      <c r="E23" s="90">
        <f t="shared" si="1"/>
        <v>3.125</v>
      </c>
      <c r="F23" s="91">
        <f>[1]ввод!G18</f>
        <v>1213</v>
      </c>
      <c r="G23" s="90">
        <f t="shared" si="2"/>
        <v>473.828125</v>
      </c>
      <c r="H23" s="89">
        <f>[1]ввод!K18</f>
        <v>95</v>
      </c>
      <c r="I23" s="90">
        <f t="shared" si="3"/>
        <v>37.109375</v>
      </c>
      <c r="J23" s="90">
        <f t="shared" si="0"/>
        <v>514.0625</v>
      </c>
      <c r="K23" s="91">
        <f>[1]ввод!M18</f>
        <v>0</v>
      </c>
      <c r="L23" s="91">
        <f>[1]ввод!N18</f>
        <v>329</v>
      </c>
      <c r="M23" s="91">
        <f>[1]ввод!O18</f>
        <v>18</v>
      </c>
      <c r="N23" s="92">
        <f t="shared" si="4"/>
        <v>649.609375</v>
      </c>
      <c r="O23" s="89">
        <f>[1]ввод!D18</f>
        <v>0</v>
      </c>
      <c r="P23" s="89">
        <f>[1]ввод!H18</f>
        <v>0</v>
      </c>
      <c r="Q23" s="89">
        <f>[1]ввод!L18</f>
        <v>0</v>
      </c>
      <c r="R23" s="89">
        <f>[1]ввод!E18</f>
        <v>4</v>
      </c>
      <c r="S23" s="93">
        <f>[1]ввод!I18</f>
        <v>25</v>
      </c>
    </row>
    <row r="24" spans="1:19" ht="15" thickBot="1" x14ac:dyDescent="0.35">
      <c r="A24" s="87">
        <v>17</v>
      </c>
      <c r="B24" s="88" t="s">
        <v>31</v>
      </c>
      <c r="C24" s="60">
        <v>2.56</v>
      </c>
      <c r="D24" s="89">
        <f>[1]ввод!C19</f>
        <v>4</v>
      </c>
      <c r="E24" s="90">
        <f t="shared" si="1"/>
        <v>1.5625</v>
      </c>
      <c r="F24" s="91">
        <f>[1]ввод!G19</f>
        <v>1291</v>
      </c>
      <c r="G24" s="90">
        <f t="shared" si="2"/>
        <v>504.296875</v>
      </c>
      <c r="H24" s="89">
        <f>[1]ввод!K19</f>
        <v>185</v>
      </c>
      <c r="I24" s="90">
        <f t="shared" si="3"/>
        <v>72.265625</v>
      </c>
      <c r="J24" s="90">
        <f t="shared" si="0"/>
        <v>578.125</v>
      </c>
      <c r="K24" s="91">
        <f>[1]ввод!M19</f>
        <v>3</v>
      </c>
      <c r="L24" s="91">
        <f>[1]ввод!N19</f>
        <v>318</v>
      </c>
      <c r="M24" s="91">
        <f>[1]ввод!O19</f>
        <v>15</v>
      </c>
      <c r="N24" s="92">
        <f t="shared" si="4"/>
        <v>709.375</v>
      </c>
      <c r="O24" s="89">
        <f>[1]ввод!D19</f>
        <v>0</v>
      </c>
      <c r="P24" s="89">
        <f>[1]ввод!H19</f>
        <v>0</v>
      </c>
      <c r="Q24" s="89">
        <f>[1]ввод!L19</f>
        <v>0</v>
      </c>
      <c r="R24" s="89">
        <f>[1]ввод!E19</f>
        <v>1</v>
      </c>
      <c r="S24" s="93">
        <f>[1]ввод!I19</f>
        <v>18</v>
      </c>
    </row>
    <row r="25" spans="1:19" ht="15" thickBot="1" x14ac:dyDescent="0.35">
      <c r="A25" s="87">
        <v>18</v>
      </c>
      <c r="B25" s="88" t="s">
        <v>31</v>
      </c>
      <c r="C25" s="60">
        <v>2.56</v>
      </c>
      <c r="D25" s="89">
        <f>[1]ввод!C20</f>
        <v>1</v>
      </c>
      <c r="E25" s="90">
        <f t="shared" si="1"/>
        <v>0.390625</v>
      </c>
      <c r="F25" s="91">
        <f>[1]ввод!G20</f>
        <v>963</v>
      </c>
      <c r="G25" s="90">
        <f t="shared" si="2"/>
        <v>376.171875</v>
      </c>
      <c r="H25" s="89">
        <f>[1]ввод!K20</f>
        <v>218</v>
      </c>
      <c r="I25" s="90">
        <f t="shared" si="3"/>
        <v>85.15625</v>
      </c>
      <c r="J25" s="90">
        <f t="shared" si="0"/>
        <v>461.71875</v>
      </c>
      <c r="K25" s="91">
        <f>[1]ввод!M20</f>
        <v>1</v>
      </c>
      <c r="L25" s="91">
        <f>[1]ввод!N20</f>
        <v>326</v>
      </c>
      <c r="M25" s="91">
        <f>[1]ввод!O20</f>
        <v>17</v>
      </c>
      <c r="N25" s="92">
        <f t="shared" si="4"/>
        <v>596.09375</v>
      </c>
      <c r="O25" s="89">
        <f>[1]ввод!D20</f>
        <v>0</v>
      </c>
      <c r="P25" s="89">
        <f>[1]ввод!H20</f>
        <v>0</v>
      </c>
      <c r="Q25" s="89">
        <f>[1]ввод!L20</f>
        <v>0</v>
      </c>
      <c r="R25" s="89">
        <f>[1]ввод!E20</f>
        <v>1</v>
      </c>
      <c r="S25" s="93">
        <f>[1]ввод!I20</f>
        <v>32</v>
      </c>
    </row>
    <row r="26" spans="1:19" ht="15" thickBot="1" x14ac:dyDescent="0.35">
      <c r="A26" s="66">
        <v>74</v>
      </c>
      <c r="B26" s="67" t="s">
        <v>31</v>
      </c>
      <c r="C26" s="60">
        <v>2.56</v>
      </c>
      <c r="D26" s="68">
        <f>[1]ввод!C76</f>
        <v>8</v>
      </c>
      <c r="E26" s="69">
        <f>D26/C26</f>
        <v>3.125</v>
      </c>
      <c r="F26" s="70">
        <f>[1]ввод!G76</f>
        <v>554</v>
      </c>
      <c r="G26" s="69">
        <f>F26/C26</f>
        <v>216.40625</v>
      </c>
      <c r="H26" s="68">
        <f>[1]ввод!K76</f>
        <v>225</v>
      </c>
      <c r="I26" s="69">
        <f>H26/C26</f>
        <v>87.890625</v>
      </c>
      <c r="J26" s="69">
        <f>E26+G26+I26</f>
        <v>307.421875</v>
      </c>
      <c r="K26" s="70">
        <f>[1]ввод!M76</f>
        <v>8</v>
      </c>
      <c r="L26" s="70">
        <f>[1]ввод!N76</f>
        <v>150</v>
      </c>
      <c r="M26" s="70">
        <f>[1]ввод!O76</f>
        <v>19</v>
      </c>
      <c r="N26" s="71">
        <f t="shared" si="4"/>
        <v>376.5625</v>
      </c>
      <c r="O26" s="68">
        <f>[1]ввод!D76</f>
        <v>0</v>
      </c>
      <c r="P26" s="68">
        <f>[1]ввод!H76</f>
        <v>0</v>
      </c>
      <c r="Q26" s="68">
        <f>[1]ввод!L76</f>
        <v>0</v>
      </c>
      <c r="R26" s="68">
        <f>[1]ввод!E76</f>
        <v>5</v>
      </c>
      <c r="S26" s="72">
        <f>[1]ввод!I76</f>
        <v>21</v>
      </c>
    </row>
    <row r="27" spans="1:19" ht="15" thickBot="1" x14ac:dyDescent="0.35">
      <c r="A27" s="73" t="s">
        <v>32</v>
      </c>
      <c r="B27" s="74"/>
      <c r="C27" s="60">
        <v>2.56</v>
      </c>
      <c r="D27" s="75">
        <f>D24+D25+D23+D22+D26</f>
        <v>28</v>
      </c>
      <c r="E27" s="76">
        <f>D27/C27/COUNT(C22:C26)</f>
        <v>2.1875</v>
      </c>
      <c r="F27" s="77">
        <f>F22+F23+F24+F25+F26</f>
        <v>5338</v>
      </c>
      <c r="G27" s="76">
        <f>F27/C27/COUNT(C22:C26)</f>
        <v>417.03125</v>
      </c>
      <c r="H27" s="75">
        <f>H24+H25+H23+H22+H26</f>
        <v>884</v>
      </c>
      <c r="I27" s="76">
        <f>H27/C27/COUNT(C22:C26)</f>
        <v>69.0625</v>
      </c>
      <c r="J27" s="76">
        <f t="shared" si="0"/>
        <v>488.28125</v>
      </c>
      <c r="K27" s="75">
        <f>K24+K25+K23+K22+K26</f>
        <v>19</v>
      </c>
      <c r="L27" s="75">
        <f>L24+L25+L23+L22+L26</f>
        <v>1637</v>
      </c>
      <c r="M27" s="75">
        <f>M24+M25+M23+M22+M26</f>
        <v>91</v>
      </c>
      <c r="N27" s="78">
        <f>J27+K27/C27/COUNT(C22:C26)+L27/C27/COUNT(C22:C26)+M27/C27/COUNT(C22:C26)</f>
        <v>624.765625</v>
      </c>
      <c r="O27" s="75">
        <f>O22+O23+O24+O25+O26</f>
        <v>0</v>
      </c>
      <c r="P27" s="75">
        <f>P22+P23+P24+P25+P26</f>
        <v>0</v>
      </c>
      <c r="Q27" s="75">
        <f>Q22+Q23+Q24+Q25+Q26</f>
        <v>0</v>
      </c>
      <c r="R27" s="75">
        <f>R22+R23+R24+R25+R26</f>
        <v>13</v>
      </c>
      <c r="S27" s="79">
        <f>S22+S23+S24+S25+S26</f>
        <v>116</v>
      </c>
    </row>
    <row r="28" spans="1:19" ht="15" thickBot="1" x14ac:dyDescent="0.35">
      <c r="A28" s="80">
        <v>19</v>
      </c>
      <c r="B28" s="81" t="s">
        <v>33</v>
      </c>
      <c r="C28" s="60">
        <v>2.56</v>
      </c>
      <c r="D28" s="82">
        <f>[1]ввод!C21</f>
        <v>11</v>
      </c>
      <c r="E28" s="83">
        <f>D28/C28</f>
        <v>4.296875</v>
      </c>
      <c r="F28" s="84">
        <f>[1]ввод!G21</f>
        <v>896</v>
      </c>
      <c r="G28" s="83">
        <f>F28/C28</f>
        <v>350</v>
      </c>
      <c r="H28" s="82">
        <f>[1]ввод!K21</f>
        <v>123</v>
      </c>
      <c r="I28" s="83">
        <f>H28/C28</f>
        <v>48.046875</v>
      </c>
      <c r="J28" s="83">
        <f t="shared" si="0"/>
        <v>402.34375</v>
      </c>
      <c r="K28" s="84">
        <f>[1]ввод!M21</f>
        <v>3</v>
      </c>
      <c r="L28" s="84">
        <f>[1]ввод!N21</f>
        <v>285</v>
      </c>
      <c r="M28" s="84">
        <f>[1]ввод!O21</f>
        <v>22</v>
      </c>
      <c r="N28" s="85">
        <f t="shared" si="4"/>
        <v>523.4375</v>
      </c>
      <c r="O28" s="82">
        <f>[1]ввод!D21</f>
        <v>0</v>
      </c>
      <c r="P28" s="82">
        <f>[1]ввод!H21</f>
        <v>0</v>
      </c>
      <c r="Q28" s="82">
        <f>[1]ввод!L21</f>
        <v>0</v>
      </c>
      <c r="R28" s="82">
        <f>[1]ввод!E21</f>
        <v>3</v>
      </c>
      <c r="S28" s="86">
        <f>[1]ввод!I21</f>
        <v>11</v>
      </c>
    </row>
    <row r="29" spans="1:19" ht="15" thickBot="1" x14ac:dyDescent="0.35">
      <c r="A29" s="87">
        <v>20</v>
      </c>
      <c r="B29" s="88" t="s">
        <v>33</v>
      </c>
      <c r="C29" s="60">
        <v>2.56</v>
      </c>
      <c r="D29" s="89">
        <f>[1]ввод!C22</f>
        <v>4</v>
      </c>
      <c r="E29" s="90">
        <f>D29/C29</f>
        <v>1.5625</v>
      </c>
      <c r="F29" s="91">
        <f>[1]ввод!G22</f>
        <v>659</v>
      </c>
      <c r="G29" s="90">
        <f>F29/C29</f>
        <v>257.421875</v>
      </c>
      <c r="H29" s="89">
        <f>[1]ввод!K22</f>
        <v>89</v>
      </c>
      <c r="I29" s="90">
        <f>H29/C29</f>
        <v>34.765625</v>
      </c>
      <c r="J29" s="90">
        <f t="shared" si="0"/>
        <v>293.75</v>
      </c>
      <c r="K29" s="91">
        <f>[1]ввод!M22</f>
        <v>3</v>
      </c>
      <c r="L29" s="91">
        <f>[1]ввод!N22</f>
        <v>293</v>
      </c>
      <c r="M29" s="91">
        <f>[1]ввод!O22</f>
        <v>11</v>
      </c>
      <c r="N29" s="92">
        <f t="shared" si="4"/>
        <v>413.671875</v>
      </c>
      <c r="O29" s="89">
        <f>[1]ввод!D22</f>
        <v>0</v>
      </c>
      <c r="P29" s="89">
        <f>[1]ввод!H22</f>
        <v>0</v>
      </c>
      <c r="Q29" s="89">
        <f>[1]ввод!L22</f>
        <v>0</v>
      </c>
      <c r="R29" s="89">
        <f>[1]ввод!E22</f>
        <v>1</v>
      </c>
      <c r="S29" s="93">
        <f>[1]ввод!I22</f>
        <v>15</v>
      </c>
    </row>
    <row r="30" spans="1:19" ht="15" thickBot="1" x14ac:dyDescent="0.35">
      <c r="A30" s="87">
        <v>75</v>
      </c>
      <c r="B30" s="88" t="s">
        <v>33</v>
      </c>
      <c r="C30" s="60">
        <v>2.56</v>
      </c>
      <c r="D30" s="89">
        <f>[1]ввод!C77</f>
        <v>7</v>
      </c>
      <c r="E30" s="90">
        <f>D30/C30</f>
        <v>2.734375</v>
      </c>
      <c r="F30" s="91">
        <f>[1]ввод!G77</f>
        <v>790</v>
      </c>
      <c r="G30" s="90">
        <f>F30/C30</f>
        <v>308.59375</v>
      </c>
      <c r="H30" s="89">
        <f>[1]ввод!K77</f>
        <v>102</v>
      </c>
      <c r="I30" s="90">
        <f>H30/C30</f>
        <v>39.84375</v>
      </c>
      <c r="J30" s="90">
        <f>E30+G30+I30</f>
        <v>351.171875</v>
      </c>
      <c r="K30" s="91">
        <f>[1]ввод!M77</f>
        <v>8</v>
      </c>
      <c r="L30" s="91">
        <f>[1]ввод!N77</f>
        <v>256</v>
      </c>
      <c r="M30" s="91">
        <f>[1]ввод!O77</f>
        <v>12</v>
      </c>
      <c r="N30" s="92">
        <f t="shared" si="4"/>
        <v>458.984375</v>
      </c>
      <c r="O30" s="89">
        <f>[1]ввод!D77</f>
        <v>0</v>
      </c>
      <c r="P30" s="89">
        <f>[1]ввод!H77</f>
        <v>0</v>
      </c>
      <c r="Q30" s="89">
        <f>[1]ввод!L77</f>
        <v>0</v>
      </c>
      <c r="R30" s="89">
        <f>[1]ввод!E77</f>
        <v>3</v>
      </c>
      <c r="S30" s="93">
        <f>[1]ввод!I77</f>
        <v>20</v>
      </c>
    </row>
    <row r="31" spans="1:19" ht="15" thickBot="1" x14ac:dyDescent="0.35">
      <c r="A31" s="87">
        <v>11</v>
      </c>
      <c r="B31" s="88" t="s">
        <v>34</v>
      </c>
      <c r="C31" s="60">
        <v>2.56</v>
      </c>
      <c r="D31" s="89">
        <f>[1]ввод!C13</f>
        <v>1</v>
      </c>
      <c r="E31" s="90">
        <f>D31/C31</f>
        <v>0.390625</v>
      </c>
      <c r="F31" s="91">
        <f>[1]ввод!G13</f>
        <v>326</v>
      </c>
      <c r="G31" s="90">
        <f>F31/C31</f>
        <v>127.34375</v>
      </c>
      <c r="H31" s="89">
        <f>[1]ввод!K13</f>
        <v>86</v>
      </c>
      <c r="I31" s="90">
        <f>H31/C31</f>
        <v>33.59375</v>
      </c>
      <c r="J31" s="90">
        <f>E31+G31+I31</f>
        <v>161.328125</v>
      </c>
      <c r="K31" s="91">
        <f>[1]ввод!M13</f>
        <v>2</v>
      </c>
      <c r="L31" s="91">
        <f>[1]ввод!N13</f>
        <v>137</v>
      </c>
      <c r="M31" s="91">
        <f>[1]ввод!O13</f>
        <v>7</v>
      </c>
      <c r="N31" s="92">
        <f>J31+K31/C31+L31/C31+M31/C31</f>
        <v>218.359375</v>
      </c>
      <c r="O31" s="89">
        <f>[1]ввод!D13</f>
        <v>0</v>
      </c>
      <c r="P31" s="89">
        <f>[1]ввод!H13</f>
        <v>0</v>
      </c>
      <c r="Q31" s="89">
        <f>[1]ввод!L13</f>
        <v>0</v>
      </c>
      <c r="R31" s="89">
        <f>[1]ввод!E13</f>
        <v>1</v>
      </c>
      <c r="S31" s="93">
        <f>[1]ввод!I13</f>
        <v>5</v>
      </c>
    </row>
    <row r="32" spans="1:19" ht="15" thickBot="1" x14ac:dyDescent="0.35">
      <c r="A32" s="66">
        <v>32</v>
      </c>
      <c r="B32" s="67" t="s">
        <v>35</v>
      </c>
      <c r="C32" s="60">
        <v>2.56</v>
      </c>
      <c r="D32" s="68">
        <f>[1]ввод!C34</f>
        <v>7</v>
      </c>
      <c r="E32" s="69">
        <f>D32/C32</f>
        <v>2.734375</v>
      </c>
      <c r="F32" s="70">
        <f>[1]ввод!G34</f>
        <v>329</v>
      </c>
      <c r="G32" s="69">
        <f>F32/C32</f>
        <v>128.515625</v>
      </c>
      <c r="H32" s="68">
        <f>[1]ввод!K34</f>
        <v>137</v>
      </c>
      <c r="I32" s="69">
        <f>H32/C32</f>
        <v>53.515625</v>
      </c>
      <c r="J32" s="69">
        <f>E32+G32+I32</f>
        <v>184.765625</v>
      </c>
      <c r="K32" s="70">
        <f>[1]ввод!M34</f>
        <v>1</v>
      </c>
      <c r="L32" s="70">
        <f>[1]ввод!N34</f>
        <v>157</v>
      </c>
      <c r="M32" s="70">
        <f>[1]ввод!O34</f>
        <v>3</v>
      </c>
      <c r="N32" s="71">
        <f>J32+K32/C32+L32/C32+M32/C32</f>
        <v>247.65625</v>
      </c>
      <c r="O32" s="68">
        <f>[1]ввод!D34</f>
        <v>0</v>
      </c>
      <c r="P32" s="68">
        <f>[1]ввод!H34</f>
        <v>0</v>
      </c>
      <c r="Q32" s="68">
        <f>[1]ввод!L34</f>
        <v>0</v>
      </c>
      <c r="R32" s="68">
        <f>[1]ввод!E34</f>
        <v>0</v>
      </c>
      <c r="S32" s="72">
        <f>[1]ввод!I34</f>
        <v>20</v>
      </c>
    </row>
    <row r="33" spans="1:19" ht="15" thickBot="1" x14ac:dyDescent="0.35">
      <c r="A33" s="73" t="s">
        <v>36</v>
      </c>
      <c r="B33" s="74"/>
      <c r="C33" s="60">
        <v>2.56</v>
      </c>
      <c r="D33" s="75">
        <f>SUM(D28:D32)</f>
        <v>30</v>
      </c>
      <c r="E33" s="76">
        <f>D33/C33/COUNT(C28:C32)</f>
        <v>2.34375</v>
      </c>
      <c r="F33" s="75">
        <f>SUM(F28:F32)</f>
        <v>3000</v>
      </c>
      <c r="G33" s="76">
        <f>F33/C33/COUNT(C28:C32)</f>
        <v>234.375</v>
      </c>
      <c r="H33" s="75">
        <f>SUM(H28:H32)</f>
        <v>537</v>
      </c>
      <c r="I33" s="76">
        <f>H33/C33/COUNT(C28:C30)</f>
        <v>69.921875</v>
      </c>
      <c r="J33" s="76">
        <f t="shared" si="0"/>
        <v>306.640625</v>
      </c>
      <c r="K33" s="75">
        <f>SUM(K28:K32)</f>
        <v>17</v>
      </c>
      <c r="L33" s="75">
        <f>SUM(L28:L32)</f>
        <v>1128</v>
      </c>
      <c r="M33" s="75">
        <f>SUM(M28:M32)</f>
        <v>55</v>
      </c>
      <c r="N33" s="78">
        <f>J33+K33/C33/COUNT(C28:C32)+L33/C33/COUNT(C28:C32)+M33/C33/COUNT(C28:C32)</f>
        <v>400.390625</v>
      </c>
      <c r="O33" s="75">
        <f>SUM(O28:O32)</f>
        <v>0</v>
      </c>
      <c r="P33" s="75">
        <f>SUM(P28:P32)</f>
        <v>0</v>
      </c>
      <c r="Q33" s="75">
        <f>SUM(Q28:Q32)</f>
        <v>0</v>
      </c>
      <c r="R33" s="75">
        <f>SUM(R28:R32)</f>
        <v>8</v>
      </c>
      <c r="S33" s="79">
        <f>SUM(S28:S32)</f>
        <v>71</v>
      </c>
    </row>
    <row r="34" spans="1:19" ht="15" thickBot="1" x14ac:dyDescent="0.35">
      <c r="A34" s="80">
        <v>21</v>
      </c>
      <c r="B34" s="81" t="s">
        <v>37</v>
      </c>
      <c r="C34" s="60">
        <v>2.56</v>
      </c>
      <c r="D34" s="82">
        <f>[1]ввод!C23</f>
        <v>9</v>
      </c>
      <c r="E34" s="83">
        <f t="shared" ref="E34:E47" si="5">D34/C34</f>
        <v>3.515625</v>
      </c>
      <c r="F34" s="84">
        <f>[1]ввод!G23</f>
        <v>735</v>
      </c>
      <c r="G34" s="83">
        <f t="shared" ref="G34:G47" si="6">F34/C34</f>
        <v>287.109375</v>
      </c>
      <c r="H34" s="82">
        <f>[1]ввод!K23</f>
        <v>186</v>
      </c>
      <c r="I34" s="83">
        <f t="shared" ref="I34:I47" si="7">H34/C34</f>
        <v>72.65625</v>
      </c>
      <c r="J34" s="83">
        <f t="shared" si="0"/>
        <v>363.28125</v>
      </c>
      <c r="K34" s="84">
        <f>[1]ввод!M23</f>
        <v>3</v>
      </c>
      <c r="L34" s="84">
        <f>[1]ввод!N23</f>
        <v>107</v>
      </c>
      <c r="M34" s="84">
        <f>[1]ввод!O23</f>
        <v>2</v>
      </c>
      <c r="N34" s="85">
        <f t="shared" si="4"/>
        <v>407.03125</v>
      </c>
      <c r="O34" s="82">
        <f>[1]ввод!D23</f>
        <v>0</v>
      </c>
      <c r="P34" s="82">
        <f>[1]ввод!H23</f>
        <v>0</v>
      </c>
      <c r="Q34" s="82">
        <f>[1]ввод!L23</f>
        <v>0</v>
      </c>
      <c r="R34" s="82">
        <f>[1]ввод!E23</f>
        <v>2</v>
      </c>
      <c r="S34" s="86">
        <f>[1]ввод!I23</f>
        <v>21</v>
      </c>
    </row>
    <row r="35" spans="1:19" ht="15" thickBot="1" x14ac:dyDescent="0.35">
      <c r="A35" s="87">
        <v>23</v>
      </c>
      <c r="B35" s="88" t="s">
        <v>38</v>
      </c>
      <c r="C35" s="60">
        <v>2.56</v>
      </c>
      <c r="D35" s="89">
        <f>[1]ввод!C25</f>
        <v>5</v>
      </c>
      <c r="E35" s="90">
        <f t="shared" si="5"/>
        <v>1.953125</v>
      </c>
      <c r="F35" s="91">
        <f>[1]ввод!G25</f>
        <v>903</v>
      </c>
      <c r="G35" s="90">
        <f t="shared" si="6"/>
        <v>352.734375</v>
      </c>
      <c r="H35" s="89">
        <f>[1]ввод!K25</f>
        <v>214</v>
      </c>
      <c r="I35" s="90">
        <f t="shared" si="7"/>
        <v>83.59375</v>
      </c>
      <c r="J35" s="90">
        <f t="shared" si="0"/>
        <v>438.28125</v>
      </c>
      <c r="K35" s="91">
        <f>[1]ввод!M25</f>
        <v>2</v>
      </c>
      <c r="L35" s="91">
        <f>[1]ввод!N25</f>
        <v>277</v>
      </c>
      <c r="M35" s="91">
        <f>[1]ввод!O25</f>
        <v>41</v>
      </c>
      <c r="N35" s="92">
        <f t="shared" si="4"/>
        <v>563.28125</v>
      </c>
      <c r="O35" s="89">
        <f>[1]ввод!D25</f>
        <v>0</v>
      </c>
      <c r="P35" s="89">
        <f>[1]ввод!H25</f>
        <v>0</v>
      </c>
      <c r="Q35" s="89">
        <f>[1]ввод!L25</f>
        <v>0</v>
      </c>
      <c r="R35" s="89">
        <f>[1]ввод!E25</f>
        <v>6</v>
      </c>
      <c r="S35" s="93">
        <f>[1]ввод!I25</f>
        <v>8</v>
      </c>
    </row>
    <row r="36" spans="1:19" ht="15" thickBot="1" x14ac:dyDescent="0.35">
      <c r="A36" s="87">
        <v>24</v>
      </c>
      <c r="B36" s="88" t="s">
        <v>39</v>
      </c>
      <c r="C36" s="60">
        <v>2.56</v>
      </c>
      <c r="D36" s="89">
        <f>[1]ввод!C26</f>
        <v>13</v>
      </c>
      <c r="E36" s="90">
        <f t="shared" si="5"/>
        <v>5.078125</v>
      </c>
      <c r="F36" s="91">
        <f>[1]ввод!G26</f>
        <v>868</v>
      </c>
      <c r="G36" s="90">
        <f t="shared" si="6"/>
        <v>339.0625</v>
      </c>
      <c r="H36" s="89">
        <f>[1]ввод!K26</f>
        <v>150</v>
      </c>
      <c r="I36" s="90">
        <f t="shared" si="7"/>
        <v>58.59375</v>
      </c>
      <c r="J36" s="90">
        <f t="shared" si="0"/>
        <v>402.734375</v>
      </c>
      <c r="K36" s="91">
        <f>[1]ввод!M26</f>
        <v>10</v>
      </c>
      <c r="L36" s="91">
        <f>[1]ввод!N26</f>
        <v>369</v>
      </c>
      <c r="M36" s="91">
        <f>[1]ввод!O26</f>
        <v>5</v>
      </c>
      <c r="N36" s="92">
        <f t="shared" si="4"/>
        <v>552.734375</v>
      </c>
      <c r="O36" s="89">
        <f>[1]ввод!D26</f>
        <v>0</v>
      </c>
      <c r="P36" s="89">
        <f>[1]ввод!H26</f>
        <v>0</v>
      </c>
      <c r="Q36" s="89">
        <f>[1]ввод!L26</f>
        <v>0</v>
      </c>
      <c r="R36" s="89">
        <f>[1]ввод!E26</f>
        <v>7</v>
      </c>
      <c r="S36" s="93">
        <f>[1]ввод!I26</f>
        <v>6</v>
      </c>
    </row>
    <row r="37" spans="1:19" ht="15" thickBot="1" x14ac:dyDescent="0.35">
      <c r="A37" s="66">
        <v>14</v>
      </c>
      <c r="B37" s="67" t="s">
        <v>40</v>
      </c>
      <c r="C37" s="60">
        <v>2.56</v>
      </c>
      <c r="D37" s="68">
        <f>[1]ввод!C16</f>
        <v>14</v>
      </c>
      <c r="E37" s="69">
        <f t="shared" si="5"/>
        <v>5.46875</v>
      </c>
      <c r="F37" s="70">
        <f>[1]ввод!G16</f>
        <v>350</v>
      </c>
      <c r="G37" s="69">
        <f t="shared" si="6"/>
        <v>136.71875</v>
      </c>
      <c r="H37" s="68">
        <f>[1]ввод!K16</f>
        <v>69</v>
      </c>
      <c r="I37" s="69">
        <f t="shared" si="7"/>
        <v>26.953125</v>
      </c>
      <c r="J37" s="69">
        <f>E37+G37+I37</f>
        <v>169.140625</v>
      </c>
      <c r="K37" s="70">
        <f>[1]ввод!M16</f>
        <v>9</v>
      </c>
      <c r="L37" s="70">
        <f>[1]ввод!N16</f>
        <v>54</v>
      </c>
      <c r="M37" s="70">
        <f>[1]ввод!O16</f>
        <v>6</v>
      </c>
      <c r="N37" s="71">
        <f>J37+K37/C37+L37/C37+M37/C37</f>
        <v>196.09375</v>
      </c>
      <c r="O37" s="68">
        <f>[1]ввод!D16</f>
        <v>0</v>
      </c>
      <c r="P37" s="68">
        <f>[1]ввод!H16</f>
        <v>0</v>
      </c>
      <c r="Q37" s="68">
        <f>[1]ввод!L16</f>
        <v>0</v>
      </c>
      <c r="R37" s="68">
        <f>[1]ввод!E16</f>
        <v>0</v>
      </c>
      <c r="S37" s="72">
        <f>[1]ввод!I16</f>
        <v>9</v>
      </c>
    </row>
    <row r="38" spans="1:19" ht="15" thickBot="1" x14ac:dyDescent="0.35">
      <c r="A38" s="73" t="s">
        <v>41</v>
      </c>
      <c r="B38" s="74"/>
      <c r="C38" s="60">
        <v>2.56</v>
      </c>
      <c r="D38" s="75">
        <f>D36+D37</f>
        <v>27</v>
      </c>
      <c r="E38" s="76">
        <f>D38/C38/COUNT(C36:C37)</f>
        <v>5.2734375</v>
      </c>
      <c r="F38" s="77">
        <f>F36+F37</f>
        <v>1218</v>
      </c>
      <c r="G38" s="76">
        <f>F38/C38/COUNT(C36:C37)</f>
        <v>237.890625</v>
      </c>
      <c r="H38" s="75">
        <f>H36+H37</f>
        <v>219</v>
      </c>
      <c r="I38" s="76">
        <f>H38/C38/COUNT(C36:C37)</f>
        <v>42.7734375</v>
      </c>
      <c r="J38" s="76">
        <f>E38+G38+I38</f>
        <v>285.9375</v>
      </c>
      <c r="K38" s="75">
        <f>K36+K37</f>
        <v>19</v>
      </c>
      <c r="L38" s="75">
        <f>L36+L37</f>
        <v>423</v>
      </c>
      <c r="M38" s="75">
        <f>M36+M37</f>
        <v>11</v>
      </c>
      <c r="N38" s="78">
        <f>J38+K38/C38/COUNT(C36:C37)+L38/C38/COUNT(C36:C37)+M38/C38/COUNT(C36:C37)</f>
        <v>374.4140625</v>
      </c>
      <c r="O38" s="75">
        <f>O36+O37</f>
        <v>0</v>
      </c>
      <c r="P38" s="75">
        <f>P36+P37</f>
        <v>0</v>
      </c>
      <c r="Q38" s="75">
        <f>Q36+Q37</f>
        <v>0</v>
      </c>
      <c r="R38" s="75">
        <f>R36+R37</f>
        <v>7</v>
      </c>
      <c r="S38" s="79">
        <f>S36+S37</f>
        <v>15</v>
      </c>
    </row>
    <row r="39" spans="1:19" ht="15" thickBot="1" x14ac:dyDescent="0.35">
      <c r="A39" s="80">
        <v>25</v>
      </c>
      <c r="B39" s="81" t="s">
        <v>42</v>
      </c>
      <c r="C39" s="60">
        <v>2.56</v>
      </c>
      <c r="D39" s="82">
        <f>[1]ввод!C27</f>
        <v>4</v>
      </c>
      <c r="E39" s="83">
        <f t="shared" si="5"/>
        <v>1.5625</v>
      </c>
      <c r="F39" s="84">
        <f>[1]ввод!G27</f>
        <v>493</v>
      </c>
      <c r="G39" s="83">
        <f t="shared" si="6"/>
        <v>192.578125</v>
      </c>
      <c r="H39" s="82">
        <f>[1]ввод!K27</f>
        <v>119</v>
      </c>
      <c r="I39" s="83">
        <f t="shared" si="7"/>
        <v>46.484375</v>
      </c>
      <c r="J39" s="83">
        <f t="shared" si="0"/>
        <v>240.625</v>
      </c>
      <c r="K39" s="84">
        <f>[1]ввод!M27</f>
        <v>3</v>
      </c>
      <c r="L39" s="84">
        <f>[1]ввод!N27</f>
        <v>113</v>
      </c>
      <c r="M39" s="84">
        <f>[1]ввод!O27</f>
        <v>23</v>
      </c>
      <c r="N39" s="85">
        <f t="shared" si="4"/>
        <v>294.921875</v>
      </c>
      <c r="O39" s="82">
        <f>[1]ввод!D27</f>
        <v>0</v>
      </c>
      <c r="P39" s="82">
        <f>[1]ввод!H27</f>
        <v>0</v>
      </c>
      <c r="Q39" s="82">
        <f>[1]ввод!L27</f>
        <v>0</v>
      </c>
      <c r="R39" s="82">
        <f>[1]ввод!E27</f>
        <v>0</v>
      </c>
      <c r="S39" s="86">
        <f>[1]ввод!I27</f>
        <v>28</v>
      </c>
    </row>
    <row r="40" spans="1:19" ht="15" thickBot="1" x14ac:dyDescent="0.35">
      <c r="A40" s="66">
        <v>31</v>
      </c>
      <c r="B40" s="67" t="s">
        <v>43</v>
      </c>
      <c r="C40" s="60">
        <v>2.56</v>
      </c>
      <c r="D40" s="68">
        <f>[1]ввод!C33</f>
        <v>3</v>
      </c>
      <c r="E40" s="69">
        <f t="shared" si="5"/>
        <v>1.171875</v>
      </c>
      <c r="F40" s="70">
        <f>[1]ввод!G33</f>
        <v>349</v>
      </c>
      <c r="G40" s="69">
        <f t="shared" si="6"/>
        <v>136.328125</v>
      </c>
      <c r="H40" s="68">
        <f>[1]ввод!K33</f>
        <v>62</v>
      </c>
      <c r="I40" s="69">
        <f t="shared" si="7"/>
        <v>24.21875</v>
      </c>
      <c r="J40" s="69">
        <f t="shared" si="0"/>
        <v>161.71875</v>
      </c>
      <c r="K40" s="70">
        <f>[1]ввод!M33</f>
        <v>0</v>
      </c>
      <c r="L40" s="70">
        <f>[1]ввод!N33</f>
        <v>83</v>
      </c>
      <c r="M40" s="70">
        <f>[1]ввод!O33</f>
        <v>6</v>
      </c>
      <c r="N40" s="71">
        <f>J40+K40/C40+L40/C40+M40/C40</f>
        <v>196.484375</v>
      </c>
      <c r="O40" s="68">
        <f>[1]ввод!D33</f>
        <v>0</v>
      </c>
      <c r="P40" s="68">
        <f>[1]ввод!H33</f>
        <v>0</v>
      </c>
      <c r="Q40" s="68">
        <f>[1]ввод!L33</f>
        <v>0</v>
      </c>
      <c r="R40" s="68">
        <f>[1]ввод!E33</f>
        <v>1</v>
      </c>
      <c r="S40" s="72">
        <f>[1]ввод!I33</f>
        <v>10</v>
      </c>
    </row>
    <row r="41" spans="1:19" ht="15" thickBot="1" x14ac:dyDescent="0.35">
      <c r="A41" s="73" t="s">
        <v>44</v>
      </c>
      <c r="B41" s="74"/>
      <c r="C41" s="60">
        <v>2.56</v>
      </c>
      <c r="D41" s="75">
        <f>D39+D40</f>
        <v>7</v>
      </c>
      <c r="E41" s="76">
        <f>D41/C41/COUNT(C39:C40)</f>
        <v>1.3671875</v>
      </c>
      <c r="F41" s="77">
        <f>F39+F40</f>
        <v>842</v>
      </c>
      <c r="G41" s="76">
        <f>F41/C41/COUNT(C39:C40)</f>
        <v>164.453125</v>
      </c>
      <c r="H41" s="75">
        <f>H39+H40</f>
        <v>181</v>
      </c>
      <c r="I41" s="76">
        <f>H41/C41/COUNT(C39:C40)</f>
        <v>35.3515625</v>
      </c>
      <c r="J41" s="76">
        <f>E41+G41+I41</f>
        <v>201.171875</v>
      </c>
      <c r="K41" s="75">
        <f>K39+K40</f>
        <v>3</v>
      </c>
      <c r="L41" s="75">
        <f>L39+L40</f>
        <v>196</v>
      </c>
      <c r="M41" s="75">
        <f>M39+M40</f>
        <v>29</v>
      </c>
      <c r="N41" s="78">
        <f>J41+K41/C41/COUNT(C39:C40)+L41/C41/COUNT(C39:C40)+M41/C41/COUNT(C39:C40)</f>
        <v>245.703125</v>
      </c>
      <c r="O41" s="75">
        <f>O39+O40</f>
        <v>0</v>
      </c>
      <c r="P41" s="75">
        <f>P39+P40</f>
        <v>0</v>
      </c>
      <c r="Q41" s="75">
        <f>Q39+Q40</f>
        <v>0</v>
      </c>
      <c r="R41" s="75">
        <f>R39+R40</f>
        <v>1</v>
      </c>
      <c r="S41" s="79">
        <f>S39+S40</f>
        <v>38</v>
      </c>
    </row>
    <row r="42" spans="1:19" ht="15" thickBot="1" x14ac:dyDescent="0.35">
      <c r="A42" s="80">
        <v>27</v>
      </c>
      <c r="B42" s="81" t="s">
        <v>45</v>
      </c>
      <c r="C42" s="60">
        <v>2.56</v>
      </c>
      <c r="D42" s="82">
        <f>[1]ввод!C29</f>
        <v>7</v>
      </c>
      <c r="E42" s="83">
        <f t="shared" si="5"/>
        <v>2.734375</v>
      </c>
      <c r="F42" s="84">
        <f>[1]ввод!G29</f>
        <v>277</v>
      </c>
      <c r="G42" s="83">
        <f t="shared" si="6"/>
        <v>108.203125</v>
      </c>
      <c r="H42" s="82">
        <f>[1]ввод!K29</f>
        <v>86</v>
      </c>
      <c r="I42" s="83">
        <f t="shared" si="7"/>
        <v>33.59375</v>
      </c>
      <c r="J42" s="83">
        <f t="shared" si="0"/>
        <v>144.53125</v>
      </c>
      <c r="K42" s="84">
        <f>[1]ввод!M29</f>
        <v>4</v>
      </c>
      <c r="L42" s="84">
        <f>[1]ввод!N29</f>
        <v>98</v>
      </c>
      <c r="M42" s="84">
        <f>[1]ввод!O29</f>
        <v>4</v>
      </c>
      <c r="N42" s="85">
        <f t="shared" si="4"/>
        <v>185.9375</v>
      </c>
      <c r="O42" s="82">
        <f>[1]ввод!D29</f>
        <v>0</v>
      </c>
      <c r="P42" s="82">
        <f>[1]ввод!H29</f>
        <v>0</v>
      </c>
      <c r="Q42" s="82">
        <f>[1]ввод!L29</f>
        <v>0</v>
      </c>
      <c r="R42" s="82">
        <f>[1]ввод!E29</f>
        <v>0</v>
      </c>
      <c r="S42" s="86">
        <f>[1]ввод!I29</f>
        <v>9</v>
      </c>
    </row>
    <row r="43" spans="1:19" ht="15" thickBot="1" x14ac:dyDescent="0.35">
      <c r="A43" s="87">
        <v>28</v>
      </c>
      <c r="B43" s="88" t="s">
        <v>46</v>
      </c>
      <c r="C43" s="60">
        <v>2.56</v>
      </c>
      <c r="D43" s="89">
        <f>[1]ввод!C30</f>
        <v>10</v>
      </c>
      <c r="E43" s="90">
        <f t="shared" si="5"/>
        <v>3.90625</v>
      </c>
      <c r="F43" s="91">
        <f>[1]ввод!G30</f>
        <v>874</v>
      </c>
      <c r="G43" s="90">
        <f t="shared" si="6"/>
        <v>341.40625</v>
      </c>
      <c r="H43" s="89">
        <f>[1]ввод!K30</f>
        <v>140</v>
      </c>
      <c r="I43" s="90">
        <f t="shared" si="7"/>
        <v>54.6875</v>
      </c>
      <c r="J43" s="90">
        <f t="shared" si="0"/>
        <v>400</v>
      </c>
      <c r="K43" s="91">
        <f>[1]ввод!M30</f>
        <v>5</v>
      </c>
      <c r="L43" s="91">
        <f>[1]ввод!N30</f>
        <v>190</v>
      </c>
      <c r="M43" s="91">
        <f>[1]ввод!O30</f>
        <v>14</v>
      </c>
      <c r="N43" s="92">
        <f t="shared" si="4"/>
        <v>481.640625</v>
      </c>
      <c r="O43" s="89">
        <f>[1]ввод!D30</f>
        <v>0</v>
      </c>
      <c r="P43" s="89">
        <f>[1]ввод!H30</f>
        <v>0</v>
      </c>
      <c r="Q43" s="89">
        <f>[1]ввод!L30</f>
        <v>0</v>
      </c>
      <c r="R43" s="89">
        <f>[1]ввод!E30</f>
        <v>3</v>
      </c>
      <c r="S43" s="93">
        <f>[1]ввод!I30</f>
        <v>16</v>
      </c>
    </row>
    <row r="44" spans="1:19" ht="15" thickBot="1" x14ac:dyDescent="0.35">
      <c r="A44" s="66">
        <v>43</v>
      </c>
      <c r="B44" s="67" t="s">
        <v>47</v>
      </c>
      <c r="C44" s="60">
        <v>2.56</v>
      </c>
      <c r="D44" s="68">
        <f>[1]ввод!C45</f>
        <v>8</v>
      </c>
      <c r="E44" s="69">
        <f t="shared" si="5"/>
        <v>3.125</v>
      </c>
      <c r="F44" s="70">
        <f>[1]ввод!G45</f>
        <v>215</v>
      </c>
      <c r="G44" s="69">
        <f t="shared" si="6"/>
        <v>83.984375</v>
      </c>
      <c r="H44" s="68">
        <f>[1]ввод!K45</f>
        <v>80</v>
      </c>
      <c r="I44" s="69">
        <f t="shared" si="7"/>
        <v>31.25</v>
      </c>
      <c r="J44" s="69">
        <f t="shared" si="0"/>
        <v>118.359375</v>
      </c>
      <c r="K44" s="70">
        <f>[1]ввод!M45</f>
        <v>4</v>
      </c>
      <c r="L44" s="70">
        <f>[1]ввод!N45</f>
        <v>41</v>
      </c>
      <c r="M44" s="70">
        <f>[1]ввод!O45</f>
        <v>3</v>
      </c>
      <c r="N44" s="71">
        <f>J44+K44/C44+L44/C44+M44/C44</f>
        <v>137.109375</v>
      </c>
      <c r="O44" s="68">
        <f>[1]ввод!D45</f>
        <v>0</v>
      </c>
      <c r="P44" s="68">
        <f>[1]ввод!H45</f>
        <v>0</v>
      </c>
      <c r="Q44" s="68">
        <f>[1]ввод!L45</f>
        <v>0</v>
      </c>
      <c r="R44" s="68">
        <f>[1]ввод!E45</f>
        <v>1</v>
      </c>
      <c r="S44" s="72">
        <f>[1]ввод!I45</f>
        <v>8</v>
      </c>
    </row>
    <row r="45" spans="1:19" ht="15" thickBot="1" x14ac:dyDescent="0.35">
      <c r="A45" s="73" t="s">
        <v>48</v>
      </c>
      <c r="B45" s="74"/>
      <c r="C45" s="60">
        <v>2.56</v>
      </c>
      <c r="D45" s="75">
        <f>SUM(D42:D44)</f>
        <v>25</v>
      </c>
      <c r="E45" s="76">
        <f>D45/C45/COUNT(C42:C44)</f>
        <v>3.2552083333333335</v>
      </c>
      <c r="F45" s="75">
        <f>SUM(F42:F44)</f>
        <v>1366</v>
      </c>
      <c r="G45" s="76">
        <f>F45/C45/COUNT(C42:C44)</f>
        <v>177.86458333333334</v>
      </c>
      <c r="H45" s="75">
        <f>SUM(H42:H44)</f>
        <v>306</v>
      </c>
      <c r="I45" s="76">
        <f>H45/C45/COUNT(C42:C44)</f>
        <v>39.84375</v>
      </c>
      <c r="J45" s="76">
        <f>E45+G45+I45</f>
        <v>220.96354166666669</v>
      </c>
      <c r="K45" s="75">
        <f>SUM(K42:K44)</f>
        <v>13</v>
      </c>
      <c r="L45" s="75">
        <f>SUM(L42:L44)</f>
        <v>329</v>
      </c>
      <c r="M45" s="75">
        <f>SUM(M42:M44)</f>
        <v>21</v>
      </c>
      <c r="N45" s="78">
        <f>J45+K45/C45/COUNT(C42:C44)+L45/C45/COUNT(C42:C44)+M45/C45/COUNT(C42:C44)</f>
        <v>268.22916666666669</v>
      </c>
      <c r="O45" s="75">
        <f>SUM(O42:O44)</f>
        <v>0</v>
      </c>
      <c r="P45" s="75">
        <f>SUM(P42:P44)</f>
        <v>0</v>
      </c>
      <c r="Q45" s="75">
        <f>SUM(Q42:Q44)</f>
        <v>0</v>
      </c>
      <c r="R45" s="75">
        <f>SUM(R42:R44)</f>
        <v>4</v>
      </c>
      <c r="S45" s="79">
        <f>SUM(S42:S44)</f>
        <v>33</v>
      </c>
    </row>
    <row r="46" spans="1:19" ht="15" thickBot="1" x14ac:dyDescent="0.35">
      <c r="A46" s="80">
        <v>29</v>
      </c>
      <c r="B46" s="81" t="s">
        <v>49</v>
      </c>
      <c r="C46" s="60">
        <v>2.56</v>
      </c>
      <c r="D46" s="82">
        <f>[1]ввод!C31</f>
        <v>6</v>
      </c>
      <c r="E46" s="83">
        <f t="shared" si="5"/>
        <v>2.34375</v>
      </c>
      <c r="F46" s="84">
        <f>[1]ввод!G31</f>
        <v>619</v>
      </c>
      <c r="G46" s="83">
        <f t="shared" si="6"/>
        <v>241.796875</v>
      </c>
      <c r="H46" s="82">
        <f>[1]ввод!K31</f>
        <v>77</v>
      </c>
      <c r="I46" s="83">
        <f t="shared" si="7"/>
        <v>30.078125</v>
      </c>
      <c r="J46" s="83">
        <f t="shared" ref="J46:J109" si="8">E46+G46+I46</f>
        <v>274.21875</v>
      </c>
      <c r="K46" s="84">
        <f>[1]ввод!M31</f>
        <v>2</v>
      </c>
      <c r="L46" s="84">
        <f>[1]ввод!N31</f>
        <v>260</v>
      </c>
      <c r="M46" s="84">
        <f>[1]ввод!O31</f>
        <v>5</v>
      </c>
      <c r="N46" s="85">
        <f t="shared" si="4"/>
        <v>378.515625</v>
      </c>
      <c r="O46" s="82">
        <f>[1]ввод!D31</f>
        <v>0</v>
      </c>
      <c r="P46" s="82">
        <f>[1]ввод!H31</f>
        <v>0</v>
      </c>
      <c r="Q46" s="82">
        <f>[1]ввод!L31</f>
        <v>0</v>
      </c>
      <c r="R46" s="82">
        <f>[1]ввод!E31</f>
        <v>1</v>
      </c>
      <c r="S46" s="86">
        <f>[1]ввод!I31</f>
        <v>19</v>
      </c>
    </row>
    <row r="47" spans="1:19" ht="15" thickBot="1" x14ac:dyDescent="0.35">
      <c r="A47" s="87">
        <v>30</v>
      </c>
      <c r="B47" s="88" t="s">
        <v>49</v>
      </c>
      <c r="C47" s="60">
        <v>2.56</v>
      </c>
      <c r="D47" s="89">
        <f>[1]ввод!C32</f>
        <v>5</v>
      </c>
      <c r="E47" s="90">
        <f t="shared" si="5"/>
        <v>1.953125</v>
      </c>
      <c r="F47" s="91">
        <f>[1]ввод!G32</f>
        <v>605</v>
      </c>
      <c r="G47" s="90">
        <f t="shared" si="6"/>
        <v>236.328125</v>
      </c>
      <c r="H47" s="89">
        <f>[1]ввод!K32</f>
        <v>95</v>
      </c>
      <c r="I47" s="90">
        <f t="shared" si="7"/>
        <v>37.109375</v>
      </c>
      <c r="J47" s="90">
        <f t="shared" si="8"/>
        <v>275.390625</v>
      </c>
      <c r="K47" s="91">
        <f>[1]ввод!M32</f>
        <v>3</v>
      </c>
      <c r="L47" s="91">
        <f>[1]ввод!N32</f>
        <v>76</v>
      </c>
      <c r="M47" s="91">
        <f>[1]ввод!O32</f>
        <v>18</v>
      </c>
      <c r="N47" s="92">
        <f t="shared" si="4"/>
        <v>313.28125</v>
      </c>
      <c r="O47" s="89">
        <f>[1]ввод!D32</f>
        <v>0</v>
      </c>
      <c r="P47" s="89">
        <f>[1]ввод!H32</f>
        <v>0</v>
      </c>
      <c r="Q47" s="89">
        <f>[1]ввод!L32</f>
        <v>0</v>
      </c>
      <c r="R47" s="89">
        <f>[1]ввод!E32</f>
        <v>2</v>
      </c>
      <c r="S47" s="93">
        <f>[1]ввод!I32</f>
        <v>33</v>
      </c>
    </row>
    <row r="48" spans="1:19" ht="15" thickBot="1" x14ac:dyDescent="0.35">
      <c r="A48" s="87">
        <v>76</v>
      </c>
      <c r="B48" s="88" t="s">
        <v>49</v>
      </c>
      <c r="C48" s="60">
        <v>2.56</v>
      </c>
      <c r="D48" s="89">
        <f>[1]ввод!C78</f>
        <v>8</v>
      </c>
      <c r="E48" s="90">
        <f>D48/C48</f>
        <v>3.125</v>
      </c>
      <c r="F48" s="91">
        <f>[1]ввод!G78</f>
        <v>687</v>
      </c>
      <c r="G48" s="90">
        <f>F48/C48</f>
        <v>268.359375</v>
      </c>
      <c r="H48" s="89">
        <f>[1]ввод!K78</f>
        <v>86</v>
      </c>
      <c r="I48" s="90">
        <f>H48/C48</f>
        <v>33.59375</v>
      </c>
      <c r="J48" s="90">
        <f>E48+G48+I48</f>
        <v>305.078125</v>
      </c>
      <c r="K48" s="91">
        <f>[1]ввод!M78</f>
        <v>3</v>
      </c>
      <c r="L48" s="91">
        <f>[1]ввод!N78</f>
        <v>222</v>
      </c>
      <c r="M48" s="91">
        <f>[1]ввод!O78</f>
        <v>2</v>
      </c>
      <c r="N48" s="92">
        <f t="shared" si="4"/>
        <v>393.75</v>
      </c>
      <c r="O48" s="89">
        <f>[1]ввод!D78</f>
        <v>0</v>
      </c>
      <c r="P48" s="89">
        <f>[1]ввод!H78</f>
        <v>0</v>
      </c>
      <c r="Q48" s="89">
        <f>[1]ввод!L78</f>
        <v>0</v>
      </c>
      <c r="R48" s="89">
        <f>[1]ввод!E78</f>
        <v>0</v>
      </c>
      <c r="S48" s="93">
        <f>[1]ввод!I78</f>
        <v>18</v>
      </c>
    </row>
    <row r="49" spans="1:19" ht="15" thickBot="1" x14ac:dyDescent="0.35">
      <c r="A49" s="66">
        <v>2</v>
      </c>
      <c r="B49" s="67" t="s">
        <v>50</v>
      </c>
      <c r="C49" s="60">
        <v>2.56</v>
      </c>
      <c r="D49" s="68">
        <f>[1]ввод!C4</f>
        <v>9</v>
      </c>
      <c r="E49" s="69">
        <f>D49/C49</f>
        <v>3.515625</v>
      </c>
      <c r="F49" s="70">
        <f>[1]ввод!G4</f>
        <v>264</v>
      </c>
      <c r="G49" s="69">
        <f>F49/C49</f>
        <v>103.125</v>
      </c>
      <c r="H49" s="68">
        <f>[1]ввод!K4</f>
        <v>64</v>
      </c>
      <c r="I49" s="69">
        <f>H49/C49</f>
        <v>25</v>
      </c>
      <c r="J49" s="69">
        <f>E49+G49+I49</f>
        <v>131.640625</v>
      </c>
      <c r="K49" s="70">
        <f>[1]ввод!M4</f>
        <v>3</v>
      </c>
      <c r="L49" s="70">
        <f>[1]ввод!N4</f>
        <v>63</v>
      </c>
      <c r="M49" s="70">
        <f>[1]ввод!O4</f>
        <v>3</v>
      </c>
      <c r="N49" s="71">
        <f t="shared" si="4"/>
        <v>158.59375</v>
      </c>
      <c r="O49" s="68">
        <f>[1]ввод!D4</f>
        <v>0</v>
      </c>
      <c r="P49" s="68">
        <f>[1]ввод!H4</f>
        <v>0</v>
      </c>
      <c r="Q49" s="68">
        <f>[1]ввод!L4</f>
        <v>0</v>
      </c>
      <c r="R49" s="68">
        <f>[1]ввод!E4</f>
        <v>2</v>
      </c>
      <c r="S49" s="72">
        <f>[1]ввод!I4</f>
        <v>4</v>
      </c>
    </row>
    <row r="50" spans="1:19" ht="15" thickBot="1" x14ac:dyDescent="0.35">
      <c r="A50" s="73" t="s">
        <v>51</v>
      </c>
      <c r="B50" s="74"/>
      <c r="C50" s="60">
        <v>2.56</v>
      </c>
      <c r="D50" s="75">
        <f>SUM(D46:D49)</f>
        <v>28</v>
      </c>
      <c r="E50" s="76">
        <f>D50/C50/COUNT(C46:C49)</f>
        <v>2.734375</v>
      </c>
      <c r="F50" s="75">
        <f>SUM(F46:F49)</f>
        <v>2175</v>
      </c>
      <c r="G50" s="76">
        <f>F50/C50/COUNT(C46:C49)</f>
        <v>212.40234375</v>
      </c>
      <c r="H50" s="75">
        <f>SUM(H46:H49)</f>
        <v>322</v>
      </c>
      <c r="I50" s="76">
        <f>H50/C50/COUNT(C46:C49)</f>
        <v>31.4453125</v>
      </c>
      <c r="J50" s="76">
        <f t="shared" si="8"/>
        <v>246.58203125</v>
      </c>
      <c r="K50" s="75">
        <f>SUM(K46:K49)</f>
        <v>11</v>
      </c>
      <c r="L50" s="75">
        <f>SUM(L46:L49)</f>
        <v>621</v>
      </c>
      <c r="M50" s="75">
        <f>SUM(M46:M49)</f>
        <v>28</v>
      </c>
      <c r="N50" s="78">
        <f>J50+K50/C50/COUNT(C46:C49)+L50/C50/COUNT(C46:C49)+M50/C50/COUNT(C46:C49)</f>
        <v>311.03515625</v>
      </c>
      <c r="O50" s="75">
        <f>SUM(O46:O49)</f>
        <v>0</v>
      </c>
      <c r="P50" s="75">
        <f>SUM(P46:P49)</f>
        <v>0</v>
      </c>
      <c r="Q50" s="75">
        <f>SUM(Q46:Q49)</f>
        <v>0</v>
      </c>
      <c r="R50" s="75">
        <f>SUM(R46:R49)</f>
        <v>5</v>
      </c>
      <c r="S50" s="79">
        <f>SUM(S46:S49)</f>
        <v>74</v>
      </c>
    </row>
    <row r="51" spans="1:19" ht="15" thickBot="1" x14ac:dyDescent="0.35">
      <c r="A51" s="80">
        <v>33</v>
      </c>
      <c r="B51" s="81" t="s">
        <v>52</v>
      </c>
      <c r="C51" s="60">
        <v>2.56</v>
      </c>
      <c r="D51" s="82">
        <f>[1]ввод!C35</f>
        <v>12</v>
      </c>
      <c r="E51" s="83">
        <f t="shared" ref="E51:E58" si="9">D51/C51</f>
        <v>4.6875</v>
      </c>
      <c r="F51" s="84">
        <f>[1]ввод!G35</f>
        <v>1904</v>
      </c>
      <c r="G51" s="83">
        <f t="shared" ref="G51:G58" si="10">F51/C51</f>
        <v>743.75</v>
      </c>
      <c r="H51" s="82">
        <f>[1]ввод!K35</f>
        <v>170</v>
      </c>
      <c r="I51" s="83">
        <f t="shared" ref="I51:I58" si="11">H51/C51</f>
        <v>66.40625</v>
      </c>
      <c r="J51" s="83">
        <f t="shared" si="8"/>
        <v>814.84375</v>
      </c>
      <c r="K51" s="84">
        <f>[1]ввод!M35</f>
        <v>3</v>
      </c>
      <c r="L51" s="84">
        <f>[1]ввод!N35</f>
        <v>584</v>
      </c>
      <c r="M51" s="84">
        <f>[1]ввод!O35</f>
        <v>37</v>
      </c>
      <c r="N51" s="85">
        <f t="shared" si="4"/>
        <v>1058.59375</v>
      </c>
      <c r="O51" s="82">
        <f>[1]ввод!D35</f>
        <v>0</v>
      </c>
      <c r="P51" s="82">
        <f>[1]ввод!H35</f>
        <v>0</v>
      </c>
      <c r="Q51" s="82">
        <f>[1]ввод!L35</f>
        <v>0</v>
      </c>
      <c r="R51" s="82">
        <f>[1]ввод!E35</f>
        <v>4</v>
      </c>
      <c r="S51" s="86">
        <f>[1]ввод!I35</f>
        <v>24</v>
      </c>
    </row>
    <row r="52" spans="1:19" ht="15" thickBot="1" x14ac:dyDescent="0.35">
      <c r="A52" s="87">
        <v>35</v>
      </c>
      <c r="B52" s="88" t="s">
        <v>53</v>
      </c>
      <c r="C52" s="60">
        <v>2.56</v>
      </c>
      <c r="D52" s="89">
        <f>[1]ввод!C37</f>
        <v>10</v>
      </c>
      <c r="E52" s="90">
        <f t="shared" si="9"/>
        <v>3.90625</v>
      </c>
      <c r="F52" s="91">
        <f>[1]ввод!G37</f>
        <v>594</v>
      </c>
      <c r="G52" s="90">
        <f t="shared" si="10"/>
        <v>232.03125</v>
      </c>
      <c r="H52" s="89">
        <f>[1]ввод!K37</f>
        <v>120</v>
      </c>
      <c r="I52" s="90">
        <f t="shared" si="11"/>
        <v>46.875</v>
      </c>
      <c r="J52" s="90">
        <f t="shared" si="8"/>
        <v>282.8125</v>
      </c>
      <c r="K52" s="91">
        <f>[1]ввод!M37</f>
        <v>7</v>
      </c>
      <c r="L52" s="91">
        <f>[1]ввод!N37</f>
        <v>95</v>
      </c>
      <c r="M52" s="91">
        <f>[1]ввод!O37</f>
        <v>6</v>
      </c>
      <c r="N52" s="92">
        <f t="shared" si="4"/>
        <v>325</v>
      </c>
      <c r="O52" s="89">
        <f>[1]ввод!D37</f>
        <v>0</v>
      </c>
      <c r="P52" s="89">
        <f>[1]ввод!H37</f>
        <v>0</v>
      </c>
      <c r="Q52" s="89">
        <f>[1]ввод!L37</f>
        <v>0</v>
      </c>
      <c r="R52" s="89">
        <f>[1]ввод!E37</f>
        <v>2</v>
      </c>
      <c r="S52" s="93">
        <f>[1]ввод!I37</f>
        <v>14</v>
      </c>
    </row>
    <row r="53" spans="1:19" ht="15" thickBot="1" x14ac:dyDescent="0.35">
      <c r="A53" s="87">
        <v>36</v>
      </c>
      <c r="B53" s="88" t="s">
        <v>54</v>
      </c>
      <c r="C53" s="60">
        <v>2.56</v>
      </c>
      <c r="D53" s="89">
        <f>[1]ввод!C38</f>
        <v>2</v>
      </c>
      <c r="E53" s="90">
        <f t="shared" si="9"/>
        <v>0.78125</v>
      </c>
      <c r="F53" s="91">
        <f>[1]ввод!G38</f>
        <v>258</v>
      </c>
      <c r="G53" s="90">
        <f t="shared" si="10"/>
        <v>100.78125</v>
      </c>
      <c r="H53" s="89">
        <f>[1]ввод!K38</f>
        <v>62</v>
      </c>
      <c r="I53" s="90">
        <f t="shared" si="11"/>
        <v>24.21875</v>
      </c>
      <c r="J53" s="90">
        <f t="shared" si="8"/>
        <v>125.78125</v>
      </c>
      <c r="K53" s="91">
        <f>[1]ввод!M38</f>
        <v>2</v>
      </c>
      <c r="L53" s="91">
        <f>[1]ввод!N38</f>
        <v>98</v>
      </c>
      <c r="M53" s="91">
        <f>[1]ввод!O38</f>
        <v>11</v>
      </c>
      <c r="N53" s="92">
        <f t="shared" si="4"/>
        <v>169.140625</v>
      </c>
      <c r="O53" s="89">
        <f>[1]ввод!D38</f>
        <v>0</v>
      </c>
      <c r="P53" s="89">
        <f>[1]ввод!H38</f>
        <v>0</v>
      </c>
      <c r="Q53" s="89">
        <f>[1]ввод!L38</f>
        <v>0</v>
      </c>
      <c r="R53" s="89">
        <f>[1]ввод!E38</f>
        <v>2</v>
      </c>
      <c r="S53" s="93">
        <f>[1]ввод!I38</f>
        <v>3</v>
      </c>
    </row>
    <row r="54" spans="1:19" ht="15" thickBot="1" x14ac:dyDescent="0.35">
      <c r="A54" s="66">
        <v>13</v>
      </c>
      <c r="B54" s="67" t="s">
        <v>55</v>
      </c>
      <c r="C54" s="60">
        <v>2.56</v>
      </c>
      <c r="D54" s="68">
        <f>[1]ввод!C15</f>
        <v>2</v>
      </c>
      <c r="E54" s="69">
        <f t="shared" si="9"/>
        <v>0.78125</v>
      </c>
      <c r="F54" s="70">
        <f>[1]ввод!G15</f>
        <v>224</v>
      </c>
      <c r="G54" s="69">
        <f t="shared" si="10"/>
        <v>87.5</v>
      </c>
      <c r="H54" s="68">
        <f>[1]ввод!K15</f>
        <v>32</v>
      </c>
      <c r="I54" s="69">
        <f t="shared" si="11"/>
        <v>12.5</v>
      </c>
      <c r="J54" s="69">
        <f t="shared" si="8"/>
        <v>100.78125</v>
      </c>
      <c r="K54" s="70">
        <f>[1]ввод!M15</f>
        <v>3</v>
      </c>
      <c r="L54" s="70">
        <f>[1]ввод!N15</f>
        <v>89</v>
      </c>
      <c r="M54" s="70">
        <f>[1]ввод!O15</f>
        <v>1</v>
      </c>
      <c r="N54" s="71">
        <f>J54+K54/C54+L54/C54+M54/C54</f>
        <v>137.109375</v>
      </c>
      <c r="O54" s="68">
        <f>[1]ввод!D15</f>
        <v>0</v>
      </c>
      <c r="P54" s="68">
        <f>[1]ввод!H15</f>
        <v>0</v>
      </c>
      <c r="Q54" s="68">
        <f>[1]ввод!L15</f>
        <v>0</v>
      </c>
      <c r="R54" s="68">
        <f>[1]ввод!E15</f>
        <v>2</v>
      </c>
      <c r="S54" s="72">
        <f>[1]ввод!I15</f>
        <v>1</v>
      </c>
    </row>
    <row r="55" spans="1:19" ht="15" thickBot="1" x14ac:dyDescent="0.35">
      <c r="A55" s="73" t="s">
        <v>56</v>
      </c>
      <c r="B55" s="74"/>
      <c r="C55" s="60">
        <v>2.56</v>
      </c>
      <c r="D55" s="75">
        <f>D53+D54</f>
        <v>4</v>
      </c>
      <c r="E55" s="76">
        <f>D55/C55/COUNT(C53:C54)</f>
        <v>0.78125</v>
      </c>
      <c r="F55" s="77">
        <f>F53+F54</f>
        <v>482</v>
      </c>
      <c r="G55" s="76">
        <f>F55/C55/COUNT(C53:C54)</f>
        <v>94.140625</v>
      </c>
      <c r="H55" s="75">
        <f>H53+H54</f>
        <v>94</v>
      </c>
      <c r="I55" s="76">
        <f>H55/C55/COUNT(C53:C54)</f>
        <v>18.359375</v>
      </c>
      <c r="J55" s="76">
        <f t="shared" si="8"/>
        <v>113.28125</v>
      </c>
      <c r="K55" s="75">
        <f>K53+K54</f>
        <v>5</v>
      </c>
      <c r="L55" s="75">
        <f>L53+L54</f>
        <v>187</v>
      </c>
      <c r="M55" s="75">
        <f>M53+M54</f>
        <v>12</v>
      </c>
      <c r="N55" s="78">
        <f>J55+K55/C55/COUNT(C53:C54)+L55/C55/COUNT(C53:C54)+M55/C55/COUNT(C53:C54)</f>
        <v>153.125</v>
      </c>
      <c r="O55" s="75">
        <f>O53+O54</f>
        <v>0</v>
      </c>
      <c r="P55" s="75">
        <f>P53+P54</f>
        <v>0</v>
      </c>
      <c r="Q55" s="75">
        <f>Q53+Q54</f>
        <v>0</v>
      </c>
      <c r="R55" s="75">
        <f>R53+R54</f>
        <v>4</v>
      </c>
      <c r="S55" s="79">
        <f>S53+S54</f>
        <v>4</v>
      </c>
    </row>
    <row r="56" spans="1:19" ht="15" thickBot="1" x14ac:dyDescent="0.35">
      <c r="A56" s="80">
        <v>38</v>
      </c>
      <c r="B56" s="81" t="s">
        <v>57</v>
      </c>
      <c r="C56" s="60">
        <v>2.56</v>
      </c>
      <c r="D56" s="82">
        <f>[1]ввод!C40</f>
        <v>13</v>
      </c>
      <c r="E56" s="83">
        <f t="shared" si="9"/>
        <v>5.078125</v>
      </c>
      <c r="F56" s="84">
        <f>[1]ввод!G40</f>
        <v>690</v>
      </c>
      <c r="G56" s="83">
        <f t="shared" si="10"/>
        <v>269.53125</v>
      </c>
      <c r="H56" s="82">
        <f>[1]ввод!K40</f>
        <v>148</v>
      </c>
      <c r="I56" s="83">
        <f t="shared" si="11"/>
        <v>57.8125</v>
      </c>
      <c r="J56" s="83">
        <f t="shared" si="8"/>
        <v>332.421875</v>
      </c>
      <c r="K56" s="84">
        <f>[1]ввод!M40</f>
        <v>11</v>
      </c>
      <c r="L56" s="84">
        <f>[1]ввод!N40</f>
        <v>202</v>
      </c>
      <c r="M56" s="84">
        <f>[1]ввод!O40</f>
        <v>16</v>
      </c>
      <c r="N56" s="85">
        <f t="shared" si="4"/>
        <v>421.875</v>
      </c>
      <c r="O56" s="82">
        <f>[1]ввод!D40</f>
        <v>0</v>
      </c>
      <c r="P56" s="82">
        <f>[1]ввод!H40</f>
        <v>0</v>
      </c>
      <c r="Q56" s="82">
        <f>[1]ввод!L40</f>
        <v>0</v>
      </c>
      <c r="R56" s="82">
        <f>[1]ввод!E40</f>
        <v>1</v>
      </c>
      <c r="S56" s="86">
        <f>[1]ввод!I40</f>
        <v>13</v>
      </c>
    </row>
    <row r="57" spans="1:19" ht="15" thickBot="1" x14ac:dyDescent="0.35">
      <c r="A57" s="87">
        <v>39</v>
      </c>
      <c r="B57" s="88" t="s">
        <v>57</v>
      </c>
      <c r="C57" s="60">
        <v>2.56</v>
      </c>
      <c r="D57" s="89">
        <f>[1]ввод!C41</f>
        <v>10</v>
      </c>
      <c r="E57" s="90">
        <f t="shared" si="9"/>
        <v>3.90625</v>
      </c>
      <c r="F57" s="91">
        <f>[1]ввод!G41</f>
        <v>974</v>
      </c>
      <c r="G57" s="90">
        <f t="shared" si="10"/>
        <v>380.46875</v>
      </c>
      <c r="H57" s="89">
        <f>[1]ввод!K41</f>
        <v>92</v>
      </c>
      <c r="I57" s="90">
        <f t="shared" si="11"/>
        <v>35.9375</v>
      </c>
      <c r="J57" s="90">
        <f t="shared" si="8"/>
        <v>420.3125</v>
      </c>
      <c r="K57" s="91">
        <f>[1]ввод!M41</f>
        <v>3</v>
      </c>
      <c r="L57" s="91">
        <f>[1]ввод!N41</f>
        <v>242</v>
      </c>
      <c r="M57" s="91">
        <f>[1]ввод!O41</f>
        <v>8</v>
      </c>
      <c r="N57" s="92">
        <f t="shared" si="4"/>
        <v>519.140625</v>
      </c>
      <c r="O57" s="89">
        <f>[1]ввод!D41</f>
        <v>0</v>
      </c>
      <c r="P57" s="89">
        <f>[1]ввод!H41</f>
        <v>0</v>
      </c>
      <c r="Q57" s="89">
        <f>[1]ввод!L41</f>
        <v>0</v>
      </c>
      <c r="R57" s="89">
        <f>[1]ввод!E41</f>
        <v>4</v>
      </c>
      <c r="S57" s="93">
        <f>[1]ввод!I41</f>
        <v>20</v>
      </c>
    </row>
    <row r="58" spans="1:19" ht="15" thickBot="1" x14ac:dyDescent="0.35">
      <c r="A58" s="87">
        <v>40</v>
      </c>
      <c r="B58" s="88" t="s">
        <v>57</v>
      </c>
      <c r="C58" s="60">
        <v>2.56</v>
      </c>
      <c r="D58" s="89">
        <f>[1]ввод!C42</f>
        <v>7</v>
      </c>
      <c r="E58" s="90">
        <f t="shared" si="9"/>
        <v>2.734375</v>
      </c>
      <c r="F58" s="91">
        <f>[1]ввод!G42</f>
        <v>679</v>
      </c>
      <c r="G58" s="90">
        <f t="shared" si="10"/>
        <v>265.234375</v>
      </c>
      <c r="H58" s="89">
        <f>[1]ввод!K42</f>
        <v>120</v>
      </c>
      <c r="I58" s="90">
        <f t="shared" si="11"/>
        <v>46.875</v>
      </c>
      <c r="J58" s="90">
        <f t="shared" si="8"/>
        <v>314.84375</v>
      </c>
      <c r="K58" s="91">
        <f>[1]ввод!M42</f>
        <v>0</v>
      </c>
      <c r="L58" s="91">
        <f>[1]ввод!N42</f>
        <v>175</v>
      </c>
      <c r="M58" s="91">
        <f>[1]ввод!O42</f>
        <v>6</v>
      </c>
      <c r="N58" s="92">
        <f t="shared" si="4"/>
        <v>385.546875</v>
      </c>
      <c r="O58" s="89">
        <f>[1]ввод!D42</f>
        <v>0</v>
      </c>
      <c r="P58" s="89">
        <f>[1]ввод!H42</f>
        <v>0</v>
      </c>
      <c r="Q58" s="89">
        <f>[1]ввод!L42</f>
        <v>0</v>
      </c>
      <c r="R58" s="89">
        <f>[1]ввод!E42</f>
        <v>2</v>
      </c>
      <c r="S58" s="93">
        <f>[1]ввод!I42</f>
        <v>15</v>
      </c>
    </row>
    <row r="59" spans="1:19" ht="15" thickBot="1" x14ac:dyDescent="0.35">
      <c r="A59" s="87">
        <v>77</v>
      </c>
      <c r="B59" s="88" t="s">
        <v>57</v>
      </c>
      <c r="C59" s="60">
        <v>2.56</v>
      </c>
      <c r="D59" s="89">
        <f>[1]ввод!C79</f>
        <v>9</v>
      </c>
      <c r="E59" s="90">
        <f>D59/C59</f>
        <v>3.515625</v>
      </c>
      <c r="F59" s="91">
        <f>[1]ввод!G79</f>
        <v>615</v>
      </c>
      <c r="G59" s="90">
        <f>F59/C59</f>
        <v>240.234375</v>
      </c>
      <c r="H59" s="89">
        <f>[1]ввод!K79</f>
        <v>116</v>
      </c>
      <c r="I59" s="90">
        <f>H59/C59</f>
        <v>45.3125</v>
      </c>
      <c r="J59" s="90">
        <f>E59+G59+I59</f>
        <v>289.0625</v>
      </c>
      <c r="K59" s="91">
        <f>[1]ввод!M79</f>
        <v>7</v>
      </c>
      <c r="L59" s="91">
        <f>[1]ввод!N79</f>
        <v>297</v>
      </c>
      <c r="M59" s="91">
        <f>[1]ввод!O79</f>
        <v>3</v>
      </c>
      <c r="N59" s="92">
        <f t="shared" si="4"/>
        <v>408.984375</v>
      </c>
      <c r="O59" s="89">
        <f>[1]ввод!D79</f>
        <v>0</v>
      </c>
      <c r="P59" s="89">
        <f>[1]ввод!H79</f>
        <v>0</v>
      </c>
      <c r="Q59" s="89">
        <f>[1]ввод!L79</f>
        <v>0</v>
      </c>
      <c r="R59" s="89">
        <f>[1]ввод!E79</f>
        <v>4</v>
      </c>
      <c r="S59" s="93">
        <f>[1]ввод!I79</f>
        <v>15</v>
      </c>
    </row>
    <row r="60" spans="1:19" ht="15" thickBot="1" x14ac:dyDescent="0.35">
      <c r="A60" s="87">
        <v>3</v>
      </c>
      <c r="B60" s="88" t="s">
        <v>58</v>
      </c>
      <c r="C60" s="60">
        <v>2.56</v>
      </c>
      <c r="D60" s="89">
        <f>[1]ввод!C5</f>
        <v>3</v>
      </c>
      <c r="E60" s="90">
        <f>D60/C60</f>
        <v>1.171875</v>
      </c>
      <c r="F60" s="91">
        <f>[1]ввод!G5</f>
        <v>692</v>
      </c>
      <c r="G60" s="90">
        <f>F60/C60</f>
        <v>270.3125</v>
      </c>
      <c r="H60" s="89">
        <f>[1]ввод!K5</f>
        <v>143</v>
      </c>
      <c r="I60" s="90">
        <f>H60/C60</f>
        <v>55.859375</v>
      </c>
      <c r="J60" s="90">
        <f>E60+G60+I60</f>
        <v>327.34375</v>
      </c>
      <c r="K60" s="91">
        <f>[1]ввод!M5</f>
        <v>0</v>
      </c>
      <c r="L60" s="91">
        <f>[1]ввод!N5</f>
        <v>147</v>
      </c>
      <c r="M60" s="91">
        <f>[1]ввод!O5</f>
        <v>8</v>
      </c>
      <c r="N60" s="92">
        <f t="shared" si="4"/>
        <v>387.890625</v>
      </c>
      <c r="O60" s="89">
        <f>[1]ввод!D5</f>
        <v>0</v>
      </c>
      <c r="P60" s="89">
        <f>[1]ввод!H5</f>
        <v>0</v>
      </c>
      <c r="Q60" s="89">
        <f>[1]ввод!L5</f>
        <v>0</v>
      </c>
      <c r="R60" s="89">
        <f>[1]ввод!E5</f>
        <v>1</v>
      </c>
      <c r="S60" s="93">
        <f>[1]ввод!I5</f>
        <v>20</v>
      </c>
    </row>
    <row r="61" spans="1:19" ht="15" thickBot="1" x14ac:dyDescent="0.35">
      <c r="A61" s="66">
        <v>26</v>
      </c>
      <c r="B61" s="67" t="s">
        <v>59</v>
      </c>
      <c r="C61" s="60">
        <v>2.56</v>
      </c>
      <c r="D61" s="68">
        <f>[1]ввод!C28</f>
        <v>7</v>
      </c>
      <c r="E61" s="69">
        <f>D61/C61</f>
        <v>2.734375</v>
      </c>
      <c r="F61" s="70">
        <f>[1]ввод!G28</f>
        <v>243</v>
      </c>
      <c r="G61" s="69">
        <f>F61/C61</f>
        <v>94.921875</v>
      </c>
      <c r="H61" s="68">
        <f>[1]ввод!K28</f>
        <v>38</v>
      </c>
      <c r="I61" s="69">
        <f>H61/C61</f>
        <v>14.84375</v>
      </c>
      <c r="J61" s="69">
        <f>E61+G61+I61</f>
        <v>112.5</v>
      </c>
      <c r="K61" s="70">
        <f>[1]ввод!M28</f>
        <v>0</v>
      </c>
      <c r="L61" s="70">
        <f>[1]ввод!N28</f>
        <v>70</v>
      </c>
      <c r="M61" s="70">
        <f>[1]ввод!O28</f>
        <v>2</v>
      </c>
      <c r="N61" s="71">
        <f>J61+K61/C61+L61/C61+M61/C61</f>
        <v>140.625</v>
      </c>
      <c r="O61" s="68">
        <f>[1]ввод!D28</f>
        <v>0</v>
      </c>
      <c r="P61" s="68">
        <f>[1]ввод!H28</f>
        <v>0</v>
      </c>
      <c r="Q61" s="68">
        <f>[1]ввод!L28</f>
        <v>0</v>
      </c>
      <c r="R61" s="68">
        <f>[1]ввод!E28</f>
        <v>1</v>
      </c>
      <c r="S61" s="72">
        <f>[1]ввод!I28</f>
        <v>4</v>
      </c>
    </row>
    <row r="62" spans="1:19" ht="15" thickBot="1" x14ac:dyDescent="0.35">
      <c r="A62" s="73" t="s">
        <v>60</v>
      </c>
      <c r="B62" s="74"/>
      <c r="C62" s="60">
        <v>2.56</v>
      </c>
      <c r="D62" s="75">
        <f>SUM(D56:D61)</f>
        <v>49</v>
      </c>
      <c r="E62" s="76">
        <f>D62/C62/COUNT(C56:C61)</f>
        <v>3.1901041666666665</v>
      </c>
      <c r="F62" s="75">
        <f>SUM(F56:F61)</f>
        <v>3893</v>
      </c>
      <c r="G62" s="76">
        <f>F62/C62/COUNT(C56:C61)</f>
        <v>253.45052083333334</v>
      </c>
      <c r="H62" s="75">
        <f>SUM(H56:H61)</f>
        <v>657</v>
      </c>
      <c r="I62" s="76">
        <f>H62/C62/COUNT(C56:C61)</f>
        <v>42.7734375</v>
      </c>
      <c r="J62" s="76">
        <f t="shared" si="8"/>
        <v>299.4140625</v>
      </c>
      <c r="K62" s="75">
        <f>SUM(K56:K61)</f>
        <v>21</v>
      </c>
      <c r="L62" s="75">
        <f>SUM(L56:L61)</f>
        <v>1133</v>
      </c>
      <c r="M62" s="75">
        <f>SUM(M56:M61)</f>
        <v>43</v>
      </c>
      <c r="N62" s="78">
        <f>J62+K62/C62/COUNT(C56:C61)+L62/C62/COUNT(C56:C61)+M62/C62/COUNT(C56:C61)</f>
        <v>377.34375</v>
      </c>
      <c r="O62" s="75">
        <f>SUM(O56:O61)</f>
        <v>0</v>
      </c>
      <c r="P62" s="75">
        <f>SUM(P56:P61)</f>
        <v>0</v>
      </c>
      <c r="Q62" s="75">
        <f>SUM(Q56:Q61)</f>
        <v>0</v>
      </c>
      <c r="R62" s="75">
        <f>SUM(R56:R61)</f>
        <v>13</v>
      </c>
      <c r="S62" s="79">
        <f>SUM(S56:S61)</f>
        <v>87</v>
      </c>
    </row>
    <row r="63" spans="1:19" ht="15" thickBot="1" x14ac:dyDescent="0.35">
      <c r="A63" s="80">
        <v>41</v>
      </c>
      <c r="B63" s="81" t="s">
        <v>61</v>
      </c>
      <c r="C63" s="60">
        <v>2.56</v>
      </c>
      <c r="D63" s="82">
        <f>[1]ввод!C43</f>
        <v>11</v>
      </c>
      <c r="E63" s="83">
        <f>D63/C63</f>
        <v>4.296875</v>
      </c>
      <c r="F63" s="84">
        <f>[1]ввод!G43</f>
        <v>630</v>
      </c>
      <c r="G63" s="83">
        <f>F63/C63</f>
        <v>246.09375</v>
      </c>
      <c r="H63" s="82">
        <f>[1]ввод!K43</f>
        <v>175</v>
      </c>
      <c r="I63" s="83">
        <f t="shared" ref="I63:I77" si="12">H63/C63</f>
        <v>68.359375</v>
      </c>
      <c r="J63" s="83">
        <f t="shared" si="8"/>
        <v>318.75</v>
      </c>
      <c r="K63" s="84">
        <f>[1]ввод!M43</f>
        <v>1</v>
      </c>
      <c r="L63" s="84">
        <f>[1]ввод!N43</f>
        <v>270</v>
      </c>
      <c r="M63" s="84">
        <f>[1]ввод!O43</f>
        <v>10</v>
      </c>
      <c r="N63" s="85">
        <f t="shared" si="4"/>
        <v>428.515625</v>
      </c>
      <c r="O63" s="82">
        <f>[1]ввод!D43</f>
        <v>0</v>
      </c>
      <c r="P63" s="82">
        <f>[1]ввод!H43</f>
        <v>0</v>
      </c>
      <c r="Q63" s="82">
        <f>[1]ввод!L43</f>
        <v>0</v>
      </c>
      <c r="R63" s="82">
        <f>[1]ввод!E43</f>
        <v>0</v>
      </c>
      <c r="S63" s="86">
        <f>[1]ввод!I43</f>
        <v>12</v>
      </c>
    </row>
    <row r="64" spans="1:19" ht="15" thickBot="1" x14ac:dyDescent="0.35">
      <c r="A64" s="87">
        <v>42</v>
      </c>
      <c r="B64" s="88" t="s">
        <v>61</v>
      </c>
      <c r="C64" s="60">
        <v>2.56</v>
      </c>
      <c r="D64" s="89">
        <f>[1]ввод!C44</f>
        <v>6</v>
      </c>
      <c r="E64" s="90">
        <f>D64/C64</f>
        <v>2.34375</v>
      </c>
      <c r="F64" s="91">
        <f>[1]ввод!G44</f>
        <v>460</v>
      </c>
      <c r="G64" s="90">
        <f>F64/C64</f>
        <v>179.6875</v>
      </c>
      <c r="H64" s="89">
        <f>[1]ввод!K44</f>
        <v>100</v>
      </c>
      <c r="I64" s="90">
        <f t="shared" si="12"/>
        <v>39.0625</v>
      </c>
      <c r="J64" s="90">
        <f t="shared" si="8"/>
        <v>221.09375</v>
      </c>
      <c r="K64" s="91">
        <f>[1]ввод!M44</f>
        <v>4</v>
      </c>
      <c r="L64" s="91">
        <f>[1]ввод!N44</f>
        <v>136</v>
      </c>
      <c r="M64" s="91">
        <f>[1]ввод!O44</f>
        <v>12</v>
      </c>
      <c r="N64" s="92">
        <f t="shared" si="4"/>
        <v>280.46875</v>
      </c>
      <c r="O64" s="89">
        <f>[1]ввод!D44</f>
        <v>0</v>
      </c>
      <c r="P64" s="89">
        <f>[1]ввод!H44</f>
        <v>0</v>
      </c>
      <c r="Q64" s="89">
        <f>[1]ввод!L44</f>
        <v>0</v>
      </c>
      <c r="R64" s="89">
        <f>[1]ввод!E44</f>
        <v>1</v>
      </c>
      <c r="S64" s="93">
        <f>[1]ввод!I44</f>
        <v>9</v>
      </c>
    </row>
    <row r="65" spans="1:19" ht="15" thickBot="1" x14ac:dyDescent="0.35">
      <c r="A65" s="87">
        <v>7</v>
      </c>
      <c r="B65" s="94" t="s">
        <v>62</v>
      </c>
      <c r="C65" s="60">
        <v>2.56</v>
      </c>
      <c r="D65" s="89">
        <f>[1]ввод!C9</f>
        <v>8</v>
      </c>
      <c r="E65" s="90">
        <f>D65/C65</f>
        <v>3.125</v>
      </c>
      <c r="F65" s="91">
        <f>[1]ввод!G9</f>
        <v>327</v>
      </c>
      <c r="G65" s="90">
        <f>F65/C65</f>
        <v>127.734375</v>
      </c>
      <c r="H65" s="89">
        <f>[1]ввод!K9</f>
        <v>87</v>
      </c>
      <c r="I65" s="90">
        <f>H65/C65</f>
        <v>33.984375</v>
      </c>
      <c r="J65" s="90">
        <f t="shared" si="8"/>
        <v>164.84375</v>
      </c>
      <c r="K65" s="91">
        <f>[1]ввод!M9</f>
        <v>3</v>
      </c>
      <c r="L65" s="91">
        <f>[1]ввод!N9</f>
        <v>232</v>
      </c>
      <c r="M65" s="91">
        <f>[1]ввод!O9</f>
        <v>5</v>
      </c>
      <c r="N65" s="92">
        <f>J65+K65/C65+L65/C65+M65/C65</f>
        <v>258.59375</v>
      </c>
      <c r="O65" s="89">
        <f>[1]ввод!D9</f>
        <v>0</v>
      </c>
      <c r="P65" s="89">
        <f>[1]ввод!H9</f>
        <v>0</v>
      </c>
      <c r="Q65" s="89">
        <f>[1]ввод!L9</f>
        <v>0</v>
      </c>
      <c r="R65" s="89">
        <f>[1]ввод!E9</f>
        <v>1</v>
      </c>
      <c r="S65" s="93">
        <f>[1]ввод!I9</f>
        <v>5</v>
      </c>
    </row>
    <row r="66" spans="1:19" ht="15" thickBot="1" x14ac:dyDescent="0.35">
      <c r="A66" s="87">
        <v>22</v>
      </c>
      <c r="B66" s="88" t="s">
        <v>63</v>
      </c>
      <c r="C66" s="60">
        <v>2.56</v>
      </c>
      <c r="D66" s="89">
        <f>[1]ввод!C24</f>
        <v>6</v>
      </c>
      <c r="E66" s="90">
        <f>D66/C66</f>
        <v>2.34375</v>
      </c>
      <c r="F66" s="91">
        <f>[1]ввод!G24</f>
        <v>221</v>
      </c>
      <c r="G66" s="90">
        <f>F66/C66</f>
        <v>86.328125</v>
      </c>
      <c r="H66" s="89">
        <f>[1]ввод!K24</f>
        <v>95</v>
      </c>
      <c r="I66" s="90">
        <f>H66/C66</f>
        <v>37.109375</v>
      </c>
      <c r="J66" s="90">
        <f>E66+G66+I66</f>
        <v>125.78125</v>
      </c>
      <c r="K66" s="91">
        <f>[1]ввод!M24</f>
        <v>1</v>
      </c>
      <c r="L66" s="91">
        <f>[1]ввод!N24</f>
        <v>100</v>
      </c>
      <c r="M66" s="91">
        <f>[1]ввод!O24</f>
        <v>18</v>
      </c>
      <c r="N66" s="92">
        <f>J66+K66/C66+L66/C66+M66/C66</f>
        <v>172.265625</v>
      </c>
      <c r="O66" s="89">
        <f>[1]ввод!D24</f>
        <v>0</v>
      </c>
      <c r="P66" s="89">
        <f>[1]ввод!H24</f>
        <v>0</v>
      </c>
      <c r="Q66" s="89">
        <f>[1]ввод!L24</f>
        <v>0</v>
      </c>
      <c r="R66" s="89">
        <f>[1]ввод!E24</f>
        <v>1</v>
      </c>
      <c r="S66" s="93">
        <f>[1]ввод!I24</f>
        <v>8</v>
      </c>
    </row>
    <row r="67" spans="1:19" ht="15" thickBot="1" x14ac:dyDescent="0.35">
      <c r="A67" s="66">
        <v>34</v>
      </c>
      <c r="B67" s="67" t="s">
        <v>64</v>
      </c>
      <c r="C67" s="60">
        <v>2.56</v>
      </c>
      <c r="D67" s="68">
        <f>[1]ввод!C36</f>
        <v>11</v>
      </c>
      <c r="E67" s="69">
        <f>D67/C67</f>
        <v>4.296875</v>
      </c>
      <c r="F67" s="70">
        <f>[1]ввод!G36</f>
        <v>207</v>
      </c>
      <c r="G67" s="69">
        <f>F67/C67</f>
        <v>80.859375</v>
      </c>
      <c r="H67" s="68">
        <f>[1]ввод!K36</f>
        <v>96</v>
      </c>
      <c r="I67" s="69">
        <f>H67/C67</f>
        <v>37.5</v>
      </c>
      <c r="J67" s="69">
        <f>E67+G67+I67</f>
        <v>122.65625</v>
      </c>
      <c r="K67" s="70">
        <f>[1]ввод!M36</f>
        <v>2</v>
      </c>
      <c r="L67" s="70">
        <f>[1]ввод!N36</f>
        <v>129</v>
      </c>
      <c r="M67" s="70">
        <f>[1]ввод!O36</f>
        <v>5</v>
      </c>
      <c r="N67" s="71">
        <f>J67+K67/C67+L67/C67+M67/C67</f>
        <v>175.78125</v>
      </c>
      <c r="O67" s="68">
        <f>[1]ввод!D36</f>
        <v>0</v>
      </c>
      <c r="P67" s="68">
        <f>[1]ввод!H36</f>
        <v>0</v>
      </c>
      <c r="Q67" s="68">
        <f>[1]ввод!L36</f>
        <v>0</v>
      </c>
      <c r="R67" s="68">
        <f>[1]ввод!E36</f>
        <v>1</v>
      </c>
      <c r="S67" s="72">
        <f>[1]ввод!I36</f>
        <v>6</v>
      </c>
    </row>
    <row r="68" spans="1:19" ht="15" thickBot="1" x14ac:dyDescent="0.35">
      <c r="A68" s="73" t="s">
        <v>65</v>
      </c>
      <c r="B68" s="74"/>
      <c r="C68" s="60">
        <v>2.56</v>
      </c>
      <c r="D68" s="75">
        <f>SUM(D63:D67)</f>
        <v>42</v>
      </c>
      <c r="E68" s="76">
        <f>D68/C68/COUNT(C63:C67)</f>
        <v>3.28125</v>
      </c>
      <c r="F68" s="75">
        <f>SUM(F63:F67)</f>
        <v>1845</v>
      </c>
      <c r="G68" s="76">
        <f>F68/C68/COUNT(C63:C67)</f>
        <v>144.140625</v>
      </c>
      <c r="H68" s="75">
        <f>SUM(H63:H67)</f>
        <v>553</v>
      </c>
      <c r="I68" s="76">
        <f>H68/C68/COUNT(C63:C67)</f>
        <v>43.203125</v>
      </c>
      <c r="J68" s="76">
        <f t="shared" si="8"/>
        <v>190.625</v>
      </c>
      <c r="K68" s="75">
        <f>SUM(K63:K67)</f>
        <v>11</v>
      </c>
      <c r="L68" s="75">
        <f>SUM(L63:L67)</f>
        <v>867</v>
      </c>
      <c r="M68" s="75">
        <f>SUM(M63:M67)</f>
        <v>50</v>
      </c>
      <c r="N68" s="78">
        <f>J68+K68/C68/COUNT(C63:C67)+L68/C68/COUNT(C63:C67)+M68/C68/COUNT(C63:C67)</f>
        <v>263.125</v>
      </c>
      <c r="O68" s="75">
        <f>SUM(O63:O67)</f>
        <v>0</v>
      </c>
      <c r="P68" s="75">
        <f>SUM(P63:P67)</f>
        <v>0</v>
      </c>
      <c r="Q68" s="75">
        <f>SUM(Q63:Q67)</f>
        <v>0</v>
      </c>
      <c r="R68" s="75">
        <f>SUM(R63:R67)</f>
        <v>4</v>
      </c>
      <c r="S68" s="79">
        <f>SUM(S63:S67)</f>
        <v>40</v>
      </c>
    </row>
    <row r="69" spans="1:19" ht="15" thickBot="1" x14ac:dyDescent="0.35">
      <c r="A69" s="80">
        <v>45</v>
      </c>
      <c r="B69" s="81" t="s">
        <v>66</v>
      </c>
      <c r="C69" s="60">
        <v>2.56</v>
      </c>
      <c r="D69" s="82">
        <f>[1]ввод!C47</f>
        <v>6</v>
      </c>
      <c r="E69" s="83">
        <f t="shared" ref="E69:E77" si="13">D69/C69</f>
        <v>2.34375</v>
      </c>
      <c r="F69" s="84">
        <f>[1]ввод!G47</f>
        <v>175</v>
      </c>
      <c r="G69" s="83">
        <f t="shared" ref="G69:G77" si="14">F69/C69</f>
        <v>68.359375</v>
      </c>
      <c r="H69" s="82">
        <f>[1]ввод!K47</f>
        <v>58</v>
      </c>
      <c r="I69" s="83">
        <f t="shared" si="12"/>
        <v>22.65625</v>
      </c>
      <c r="J69" s="83">
        <f t="shared" si="8"/>
        <v>93.359375</v>
      </c>
      <c r="K69" s="84">
        <f>[1]ввод!M47</f>
        <v>3</v>
      </c>
      <c r="L69" s="84">
        <f>[1]ввод!N47</f>
        <v>60</v>
      </c>
      <c r="M69" s="84">
        <f>[1]ввод!O47</f>
        <v>2</v>
      </c>
      <c r="N69" s="85">
        <f t="shared" si="4"/>
        <v>118.75</v>
      </c>
      <c r="O69" s="82">
        <f>[1]ввод!D47</f>
        <v>0</v>
      </c>
      <c r="P69" s="82">
        <f>[1]ввод!H47</f>
        <v>0</v>
      </c>
      <c r="Q69" s="82">
        <f>[1]ввод!L47</f>
        <v>0</v>
      </c>
      <c r="R69" s="82">
        <f>[1]ввод!E47</f>
        <v>1</v>
      </c>
      <c r="S69" s="86">
        <f>[1]ввод!I47</f>
        <v>6</v>
      </c>
    </row>
    <row r="70" spans="1:19" ht="15" thickBot="1" x14ac:dyDescent="0.35">
      <c r="A70" s="66">
        <v>4</v>
      </c>
      <c r="B70" s="67" t="s">
        <v>67</v>
      </c>
      <c r="C70" s="60">
        <v>2.56</v>
      </c>
      <c r="D70" s="68">
        <f>[1]ввод!C6</f>
        <v>1</v>
      </c>
      <c r="E70" s="69">
        <f t="shared" si="13"/>
        <v>0.390625</v>
      </c>
      <c r="F70" s="70">
        <f>[1]ввод!G6</f>
        <v>128</v>
      </c>
      <c r="G70" s="69">
        <f t="shared" si="14"/>
        <v>50</v>
      </c>
      <c r="H70" s="68">
        <f>[1]ввод!K6</f>
        <v>71</v>
      </c>
      <c r="I70" s="69">
        <f t="shared" si="12"/>
        <v>27.734375</v>
      </c>
      <c r="J70" s="69">
        <f t="shared" si="8"/>
        <v>78.125</v>
      </c>
      <c r="K70" s="70">
        <f>[1]ввод!M6</f>
        <v>0</v>
      </c>
      <c r="L70" s="70">
        <f>[1]ввод!N6</f>
        <v>46</v>
      </c>
      <c r="M70" s="70">
        <f>[1]ввод!O6</f>
        <v>3</v>
      </c>
      <c r="N70" s="71">
        <f t="shared" si="4"/>
        <v>97.265625</v>
      </c>
      <c r="O70" s="68">
        <f>[1]ввод!D6</f>
        <v>0</v>
      </c>
      <c r="P70" s="68">
        <f>[1]ввод!H6</f>
        <v>0</v>
      </c>
      <c r="Q70" s="68">
        <f>[1]ввод!L6</f>
        <v>0</v>
      </c>
      <c r="R70" s="68">
        <f>[1]ввод!E6</f>
        <v>0</v>
      </c>
      <c r="S70" s="72">
        <f>[1]ввод!I6</f>
        <v>8</v>
      </c>
    </row>
    <row r="71" spans="1:19" ht="15" thickBot="1" x14ac:dyDescent="0.35">
      <c r="A71" s="73" t="s">
        <v>68</v>
      </c>
      <c r="B71" s="74"/>
      <c r="C71" s="60">
        <v>2.56</v>
      </c>
      <c r="D71" s="75">
        <f>D69+D70</f>
        <v>7</v>
      </c>
      <c r="E71" s="76">
        <f>D71/C71/COUNT(C69:C70)</f>
        <v>1.3671875</v>
      </c>
      <c r="F71" s="77">
        <f>F69+F70</f>
        <v>303</v>
      </c>
      <c r="G71" s="76">
        <f>F71/C71/COUNT(C69:C70)</f>
        <v>59.1796875</v>
      </c>
      <c r="H71" s="75">
        <f>H69+H70</f>
        <v>129</v>
      </c>
      <c r="I71" s="76">
        <f>H71/C71/COUNT(C69:C70)</f>
        <v>25.1953125</v>
      </c>
      <c r="J71" s="76">
        <f>E71+G71+I71</f>
        <v>85.7421875</v>
      </c>
      <c r="K71" s="75">
        <f>K69+K70</f>
        <v>3</v>
      </c>
      <c r="L71" s="75">
        <f>L69+L70</f>
        <v>106</v>
      </c>
      <c r="M71" s="75">
        <f>M69+M70</f>
        <v>5</v>
      </c>
      <c r="N71" s="78">
        <f>J71+K71/C71/COUNT(C69:C70)+L71/C71/COUNT(C69:C70)+M71/C71/COUNT(C69:C70)</f>
        <v>108.0078125</v>
      </c>
      <c r="O71" s="75">
        <f>O69+O70</f>
        <v>0</v>
      </c>
      <c r="P71" s="75">
        <f>P69+P70</f>
        <v>0</v>
      </c>
      <c r="Q71" s="75">
        <f>Q69+Q70</f>
        <v>0</v>
      </c>
      <c r="R71" s="75">
        <f>R69+R70</f>
        <v>1</v>
      </c>
      <c r="S71" s="79">
        <f>S69+S70</f>
        <v>14</v>
      </c>
    </row>
    <row r="72" spans="1:19" ht="15" thickBot="1" x14ac:dyDescent="0.35">
      <c r="A72" s="80">
        <v>46</v>
      </c>
      <c r="B72" s="81" t="s">
        <v>69</v>
      </c>
      <c r="C72" s="60">
        <v>2.56</v>
      </c>
      <c r="D72" s="82">
        <f>[1]ввод!C48</f>
        <v>16</v>
      </c>
      <c r="E72" s="83">
        <f t="shared" si="13"/>
        <v>6.25</v>
      </c>
      <c r="F72" s="84">
        <f>[1]ввод!G48</f>
        <v>1139</v>
      </c>
      <c r="G72" s="83">
        <f t="shared" si="14"/>
        <v>444.921875</v>
      </c>
      <c r="H72" s="82">
        <f>[1]ввод!K48</f>
        <v>220</v>
      </c>
      <c r="I72" s="83">
        <f t="shared" si="12"/>
        <v>85.9375</v>
      </c>
      <c r="J72" s="83">
        <f t="shared" si="8"/>
        <v>537.109375</v>
      </c>
      <c r="K72" s="84">
        <f>[1]ввод!M48</f>
        <v>4</v>
      </c>
      <c r="L72" s="84">
        <f>[1]ввод!N48</f>
        <v>380</v>
      </c>
      <c r="M72" s="84">
        <f>[1]ввод!O48</f>
        <v>5</v>
      </c>
      <c r="N72" s="85">
        <f t="shared" si="4"/>
        <v>689.0625</v>
      </c>
      <c r="O72" s="82">
        <f>[1]ввод!D48</f>
        <v>0</v>
      </c>
      <c r="P72" s="82">
        <f>[1]ввод!H48</f>
        <v>0</v>
      </c>
      <c r="Q72" s="82">
        <f>[1]ввод!L48</f>
        <v>0</v>
      </c>
      <c r="R72" s="82">
        <f>[1]ввод!E48</f>
        <v>5</v>
      </c>
      <c r="S72" s="86">
        <f>[1]ввод!I48</f>
        <v>26</v>
      </c>
    </row>
    <row r="73" spans="1:19" ht="15" thickBot="1" x14ac:dyDescent="0.35">
      <c r="A73" s="87">
        <v>48</v>
      </c>
      <c r="B73" s="88" t="s">
        <v>70</v>
      </c>
      <c r="C73" s="60">
        <v>2.56</v>
      </c>
      <c r="D73" s="89">
        <f>[1]ввод!C50</f>
        <v>6</v>
      </c>
      <c r="E73" s="90">
        <f t="shared" si="13"/>
        <v>2.34375</v>
      </c>
      <c r="F73" s="91">
        <f>[1]ввод!G50</f>
        <v>317</v>
      </c>
      <c r="G73" s="90">
        <f t="shared" si="14"/>
        <v>123.828125</v>
      </c>
      <c r="H73" s="89">
        <f>[1]ввод!K50</f>
        <v>67</v>
      </c>
      <c r="I73" s="90">
        <f t="shared" si="12"/>
        <v>26.171875</v>
      </c>
      <c r="J73" s="90">
        <f t="shared" si="8"/>
        <v>152.34375</v>
      </c>
      <c r="K73" s="91">
        <f>[1]ввод!M50</f>
        <v>4</v>
      </c>
      <c r="L73" s="91">
        <f>[1]ввод!N50</f>
        <v>74</v>
      </c>
      <c r="M73" s="91">
        <f>[1]ввод!O50</f>
        <v>4</v>
      </c>
      <c r="N73" s="92">
        <f t="shared" si="4"/>
        <v>184.375</v>
      </c>
      <c r="O73" s="89">
        <f>[1]ввод!D50</f>
        <v>0</v>
      </c>
      <c r="P73" s="89">
        <f>[1]ввод!H50</f>
        <v>0</v>
      </c>
      <c r="Q73" s="89">
        <f>[1]ввод!L50</f>
        <v>0</v>
      </c>
      <c r="R73" s="89">
        <f>[1]ввод!E50</f>
        <v>1</v>
      </c>
      <c r="S73" s="93">
        <f>[1]ввод!I50</f>
        <v>9</v>
      </c>
    </row>
    <row r="74" spans="1:19" ht="15" thickBot="1" x14ac:dyDescent="0.35">
      <c r="A74" s="66">
        <v>37</v>
      </c>
      <c r="B74" s="67" t="s">
        <v>71</v>
      </c>
      <c r="C74" s="60">
        <v>2.56</v>
      </c>
      <c r="D74" s="68">
        <f>[1]ввод!C39</f>
        <v>4</v>
      </c>
      <c r="E74" s="69">
        <f t="shared" si="13"/>
        <v>1.5625</v>
      </c>
      <c r="F74" s="70">
        <f>[1]ввод!G39</f>
        <v>286</v>
      </c>
      <c r="G74" s="69">
        <f t="shared" si="14"/>
        <v>111.71875</v>
      </c>
      <c r="H74" s="68">
        <f>[1]ввод!K39</f>
        <v>50</v>
      </c>
      <c r="I74" s="69">
        <f t="shared" si="12"/>
        <v>19.53125</v>
      </c>
      <c r="J74" s="69">
        <f>E74+G74+I74</f>
        <v>132.8125</v>
      </c>
      <c r="K74" s="70">
        <f>[1]ввод!M39</f>
        <v>3</v>
      </c>
      <c r="L74" s="70">
        <f>[1]ввод!N39</f>
        <v>66</v>
      </c>
      <c r="M74" s="70">
        <f>[1]ввод!O39</f>
        <v>2</v>
      </c>
      <c r="N74" s="71">
        <f>J74+K74/C74+L74/C74+M74/C74</f>
        <v>160.546875</v>
      </c>
      <c r="O74" s="68">
        <f>[1]ввод!D39</f>
        <v>0</v>
      </c>
      <c r="P74" s="68">
        <f>[1]ввод!H39</f>
        <v>0</v>
      </c>
      <c r="Q74" s="68">
        <f>[1]ввод!L39</f>
        <v>0</v>
      </c>
      <c r="R74" s="68">
        <f>[1]ввод!E39</f>
        <v>3</v>
      </c>
      <c r="S74" s="72">
        <f>[1]ввод!I39</f>
        <v>12</v>
      </c>
    </row>
    <row r="75" spans="1:19" ht="15" thickBot="1" x14ac:dyDescent="0.35">
      <c r="A75" s="73" t="s">
        <v>72</v>
      </c>
      <c r="B75" s="74"/>
      <c r="C75" s="60">
        <v>2.56</v>
      </c>
      <c r="D75" s="75">
        <f>D73+D74</f>
        <v>10</v>
      </c>
      <c r="E75" s="76">
        <f>D75/C75/COUNT(C73:C74)</f>
        <v>1.953125</v>
      </c>
      <c r="F75" s="77">
        <f>F73+F74</f>
        <v>603</v>
      </c>
      <c r="G75" s="76">
        <f>F75/C75/COUNT(C73:C74)</f>
        <v>117.7734375</v>
      </c>
      <c r="H75" s="75">
        <f>H73+H74</f>
        <v>117</v>
      </c>
      <c r="I75" s="76">
        <f>H75/C75/COUNT(C73:C74)</f>
        <v>22.8515625</v>
      </c>
      <c r="J75" s="76">
        <f>E75+G75+I75</f>
        <v>142.578125</v>
      </c>
      <c r="K75" s="75">
        <f>K73+K74</f>
        <v>7</v>
      </c>
      <c r="L75" s="75">
        <f>L73+L74</f>
        <v>140</v>
      </c>
      <c r="M75" s="75">
        <f>M73+M74</f>
        <v>6</v>
      </c>
      <c r="N75" s="78">
        <f>J75+K75/C75/COUNT(C73:C74)+L75/C75/COUNT(C73:C74)+M75/C75/COUNT(C73:C74)</f>
        <v>172.4609375</v>
      </c>
      <c r="O75" s="75">
        <f>O73+O74</f>
        <v>0</v>
      </c>
      <c r="P75" s="75">
        <f>P73+P74</f>
        <v>0</v>
      </c>
      <c r="Q75" s="75">
        <f>Q73+Q74</f>
        <v>0</v>
      </c>
      <c r="R75" s="75">
        <f>R73+R74</f>
        <v>4</v>
      </c>
      <c r="S75" s="79">
        <f>S73+S74</f>
        <v>21</v>
      </c>
    </row>
    <row r="76" spans="1:19" ht="15" thickBot="1" x14ac:dyDescent="0.35">
      <c r="A76" s="80">
        <v>49</v>
      </c>
      <c r="B76" s="81" t="s">
        <v>73</v>
      </c>
      <c r="C76" s="60">
        <v>2.56</v>
      </c>
      <c r="D76" s="82">
        <f>[1]ввод!C51</f>
        <v>1</v>
      </c>
      <c r="E76" s="83">
        <f t="shared" si="13"/>
        <v>0.390625</v>
      </c>
      <c r="F76" s="84">
        <f>[1]ввод!G51</f>
        <v>653</v>
      </c>
      <c r="G76" s="83">
        <f t="shared" si="14"/>
        <v>255.078125</v>
      </c>
      <c r="H76" s="82">
        <f>[1]ввод!K51</f>
        <v>77</v>
      </c>
      <c r="I76" s="83">
        <f t="shared" si="12"/>
        <v>30.078125</v>
      </c>
      <c r="J76" s="83">
        <f t="shared" si="8"/>
        <v>285.546875</v>
      </c>
      <c r="K76" s="84">
        <f>[1]ввод!M51</f>
        <v>2</v>
      </c>
      <c r="L76" s="84">
        <f>[1]ввод!N51</f>
        <v>135</v>
      </c>
      <c r="M76" s="84">
        <f>[1]ввод!O51</f>
        <v>2</v>
      </c>
      <c r="N76" s="85">
        <f t="shared" si="4"/>
        <v>339.84375</v>
      </c>
      <c r="O76" s="82">
        <f>[1]ввод!D51</f>
        <v>0</v>
      </c>
      <c r="P76" s="82">
        <f>[1]ввод!H51</f>
        <v>0</v>
      </c>
      <c r="Q76" s="82">
        <f>[1]ввод!L51</f>
        <v>0</v>
      </c>
      <c r="R76" s="82">
        <f>[1]ввод!E51</f>
        <v>1</v>
      </c>
      <c r="S76" s="86">
        <f>[1]ввод!I51</f>
        <v>11</v>
      </c>
    </row>
    <row r="77" spans="1:19" ht="15" thickBot="1" x14ac:dyDescent="0.35">
      <c r="A77" s="66">
        <v>50</v>
      </c>
      <c r="B77" s="67" t="s">
        <v>73</v>
      </c>
      <c r="C77" s="60">
        <v>2.56</v>
      </c>
      <c r="D77" s="68">
        <f>[1]ввод!C52</f>
        <v>6</v>
      </c>
      <c r="E77" s="69">
        <f t="shared" si="13"/>
        <v>2.34375</v>
      </c>
      <c r="F77" s="70">
        <f>[1]ввод!G52</f>
        <v>739</v>
      </c>
      <c r="G77" s="69">
        <f t="shared" si="14"/>
        <v>288.671875</v>
      </c>
      <c r="H77" s="68">
        <f>[1]ввод!K52</f>
        <v>142</v>
      </c>
      <c r="I77" s="69">
        <f t="shared" si="12"/>
        <v>55.46875</v>
      </c>
      <c r="J77" s="69">
        <f t="shared" si="8"/>
        <v>346.484375</v>
      </c>
      <c r="K77" s="70">
        <f>[1]ввод!M52</f>
        <v>1</v>
      </c>
      <c r="L77" s="70">
        <f>[1]ввод!N52</f>
        <v>224</v>
      </c>
      <c r="M77" s="70">
        <f>[1]ввод!O52</f>
        <v>5</v>
      </c>
      <c r="N77" s="71">
        <f t="shared" si="4"/>
        <v>436.328125</v>
      </c>
      <c r="O77" s="68">
        <f>[1]ввод!D52</f>
        <v>0</v>
      </c>
      <c r="P77" s="68">
        <f>[1]ввод!H52</f>
        <v>0</v>
      </c>
      <c r="Q77" s="68">
        <f>[1]ввод!L52</f>
        <v>0</v>
      </c>
      <c r="R77" s="68">
        <f>[1]ввод!E52</f>
        <v>4</v>
      </c>
      <c r="S77" s="72">
        <f>[1]ввод!I52</f>
        <v>8</v>
      </c>
    </row>
    <row r="78" spans="1:19" ht="15" thickBot="1" x14ac:dyDescent="0.35">
      <c r="A78" s="95" t="s">
        <v>74</v>
      </c>
      <c r="B78" s="96"/>
      <c r="C78" s="60">
        <v>2.56</v>
      </c>
      <c r="D78" s="75">
        <f>D76+D77</f>
        <v>7</v>
      </c>
      <c r="E78" s="76">
        <f>D78/C78/COUNT(C76:C77)</f>
        <v>1.3671875</v>
      </c>
      <c r="F78" s="77">
        <f>F76+F77</f>
        <v>1392</v>
      </c>
      <c r="G78" s="76">
        <f>F78/C78/COUNT(C76:C77)</f>
        <v>271.875</v>
      </c>
      <c r="H78" s="75">
        <f>H76+H77</f>
        <v>219</v>
      </c>
      <c r="I78" s="76">
        <f>H78/C78/COUNT(C76:C77)</f>
        <v>42.7734375</v>
      </c>
      <c r="J78" s="76">
        <f t="shared" si="8"/>
        <v>316.015625</v>
      </c>
      <c r="K78" s="97">
        <f>K76+K77</f>
        <v>3</v>
      </c>
      <c r="L78" s="97">
        <f>L76+L77</f>
        <v>359</v>
      </c>
      <c r="M78" s="97">
        <f>M76+M77</f>
        <v>7</v>
      </c>
      <c r="N78" s="78">
        <f>J78+K78/C78/COUNT(C76:C77)+L78/C78/COUNT(C76:C77)+M78/C78/COUNT(C76:C77)</f>
        <v>388.0859375</v>
      </c>
      <c r="O78" s="75">
        <f>O76+O77</f>
        <v>0</v>
      </c>
      <c r="P78" s="75">
        <f>P76+P77</f>
        <v>0</v>
      </c>
      <c r="Q78" s="75">
        <f>Q76+Q77</f>
        <v>0</v>
      </c>
      <c r="R78" s="75">
        <f>R76+R77</f>
        <v>5</v>
      </c>
      <c r="S78" s="79">
        <f>S76+S77</f>
        <v>19</v>
      </c>
    </row>
    <row r="79" spans="1:19" ht="15" thickBot="1" x14ac:dyDescent="0.35">
      <c r="A79" s="80">
        <v>51</v>
      </c>
      <c r="B79" s="81" t="s">
        <v>75</v>
      </c>
      <c r="C79" s="60">
        <v>2.56</v>
      </c>
      <c r="D79" s="82">
        <f>[1]ввод!C53</f>
        <v>6</v>
      </c>
      <c r="E79" s="83">
        <f t="shared" ref="E79:E91" si="15">D79/C79</f>
        <v>2.34375</v>
      </c>
      <c r="F79" s="84">
        <f>[1]ввод!G53</f>
        <v>557</v>
      </c>
      <c r="G79" s="83">
        <f t="shared" ref="G79:G91" si="16">F79/C79</f>
        <v>217.578125</v>
      </c>
      <c r="H79" s="82">
        <f>[1]ввод!K53</f>
        <v>64</v>
      </c>
      <c r="I79" s="83">
        <f t="shared" ref="I79:I91" si="17">H79/C79</f>
        <v>25</v>
      </c>
      <c r="J79" s="83">
        <f t="shared" si="8"/>
        <v>244.921875</v>
      </c>
      <c r="K79" s="84">
        <f>[1]ввод!M53</f>
        <v>0</v>
      </c>
      <c r="L79" s="84">
        <f>[1]ввод!N53</f>
        <v>226</v>
      </c>
      <c r="M79" s="84">
        <f>[1]ввод!O53</f>
        <v>3</v>
      </c>
      <c r="N79" s="85">
        <f t="shared" si="4"/>
        <v>334.375</v>
      </c>
      <c r="O79" s="82">
        <f>[1]ввод!D53</f>
        <v>0</v>
      </c>
      <c r="P79" s="82">
        <f>[1]ввод!H53</f>
        <v>0</v>
      </c>
      <c r="Q79" s="82">
        <f>[1]ввод!L53</f>
        <v>0</v>
      </c>
      <c r="R79" s="82">
        <f>[1]ввод!E53</f>
        <v>1</v>
      </c>
      <c r="S79" s="86">
        <f>[1]ввод!I53</f>
        <v>6</v>
      </c>
    </row>
    <row r="80" spans="1:19" ht="15" thickBot="1" x14ac:dyDescent="0.35">
      <c r="A80" s="87">
        <v>78</v>
      </c>
      <c r="B80" s="88" t="s">
        <v>75</v>
      </c>
      <c r="C80" s="60">
        <v>2.56</v>
      </c>
      <c r="D80" s="89">
        <f>[1]ввод!C80</f>
        <v>4</v>
      </c>
      <c r="E80" s="90">
        <f>D80/C80</f>
        <v>1.5625</v>
      </c>
      <c r="F80" s="91">
        <f>[1]ввод!G80</f>
        <v>580</v>
      </c>
      <c r="G80" s="90">
        <f>F80/C80</f>
        <v>226.5625</v>
      </c>
      <c r="H80" s="89">
        <f>[1]ввод!K80</f>
        <v>107</v>
      </c>
      <c r="I80" s="90">
        <f>H80/C80</f>
        <v>41.796875</v>
      </c>
      <c r="J80" s="90">
        <f>E80+G80+I80</f>
        <v>269.921875</v>
      </c>
      <c r="K80" s="91">
        <f>[1]ввод!M80</f>
        <v>3</v>
      </c>
      <c r="L80" s="91">
        <f>[1]ввод!N80</f>
        <v>179</v>
      </c>
      <c r="M80" s="91">
        <f>[1]ввод!O80</f>
        <v>3</v>
      </c>
      <c r="N80" s="92">
        <f t="shared" si="4"/>
        <v>342.1875</v>
      </c>
      <c r="O80" s="89">
        <f>[1]ввод!D80</f>
        <v>0</v>
      </c>
      <c r="P80" s="89">
        <f>[1]ввод!H80</f>
        <v>0</v>
      </c>
      <c r="Q80" s="89">
        <f>[1]ввод!L80</f>
        <v>0</v>
      </c>
      <c r="R80" s="89">
        <f>[1]ввод!E80</f>
        <v>0</v>
      </c>
      <c r="S80" s="93">
        <f>[1]ввод!I80</f>
        <v>16</v>
      </c>
    </row>
    <row r="81" spans="1:19" ht="15" thickBot="1" x14ac:dyDescent="0.35">
      <c r="A81" s="87">
        <v>1</v>
      </c>
      <c r="B81" s="88" t="s">
        <v>76</v>
      </c>
      <c r="C81" s="60">
        <v>2.56</v>
      </c>
      <c r="D81" s="89">
        <f>[1]ввод!C3</f>
        <v>7</v>
      </c>
      <c r="E81" s="90">
        <f>D81/C81</f>
        <v>2.734375</v>
      </c>
      <c r="F81" s="91">
        <f>[1]ввод!G3</f>
        <v>203</v>
      </c>
      <c r="G81" s="90">
        <f>F81/C81</f>
        <v>79.296875</v>
      </c>
      <c r="H81" s="89">
        <f>[1]ввод!K3</f>
        <v>44</v>
      </c>
      <c r="I81" s="90">
        <f>H81/C81</f>
        <v>17.1875</v>
      </c>
      <c r="J81" s="90">
        <f>E81+G81+I81</f>
        <v>99.21875</v>
      </c>
      <c r="K81" s="91">
        <f>[1]ввод!M3</f>
        <v>1</v>
      </c>
      <c r="L81" s="91">
        <f>[1]ввод!N3</f>
        <v>92</v>
      </c>
      <c r="M81" s="91">
        <f>[1]ввод!O3</f>
        <v>6</v>
      </c>
      <c r="N81" s="92">
        <f t="shared" si="4"/>
        <v>137.890625</v>
      </c>
      <c r="O81" s="89">
        <f>[1]ввод!D3</f>
        <v>0</v>
      </c>
      <c r="P81" s="89">
        <f>[1]ввод!H3</f>
        <v>0</v>
      </c>
      <c r="Q81" s="89">
        <f>[1]ввод!L3</f>
        <v>0</v>
      </c>
      <c r="R81" s="89">
        <f>[1]ввод!E3</f>
        <v>3</v>
      </c>
      <c r="S81" s="93">
        <f>[1]ввод!I3</f>
        <v>6</v>
      </c>
    </row>
    <row r="82" spans="1:19" ht="15" thickBot="1" x14ac:dyDescent="0.35">
      <c r="A82" s="66">
        <v>44</v>
      </c>
      <c r="B82" s="67" t="s">
        <v>77</v>
      </c>
      <c r="C82" s="60">
        <v>2.56</v>
      </c>
      <c r="D82" s="68">
        <f>[1]ввод!C46</f>
        <v>5</v>
      </c>
      <c r="E82" s="69">
        <f>D82/C82</f>
        <v>1.953125</v>
      </c>
      <c r="F82" s="70">
        <f>[1]ввод!G46</f>
        <v>150</v>
      </c>
      <c r="G82" s="69">
        <f>F82/C82</f>
        <v>58.59375</v>
      </c>
      <c r="H82" s="68">
        <f>[1]ввод!K46</f>
        <v>63</v>
      </c>
      <c r="I82" s="69">
        <f>H82/C82</f>
        <v>24.609375</v>
      </c>
      <c r="J82" s="69">
        <f>E82+G82+I82</f>
        <v>85.15625</v>
      </c>
      <c r="K82" s="70">
        <f>[1]ввод!M46</f>
        <v>1</v>
      </c>
      <c r="L82" s="70">
        <f>[1]ввод!N46</f>
        <v>70</v>
      </c>
      <c r="M82" s="70">
        <f>[1]ввод!O46</f>
        <v>2</v>
      </c>
      <c r="N82" s="71">
        <f>J82+K82/C82+L82/C82+M82/C82</f>
        <v>113.671875</v>
      </c>
      <c r="O82" s="68">
        <f>[1]ввод!D46</f>
        <v>0</v>
      </c>
      <c r="P82" s="68">
        <f>[1]ввод!H46</f>
        <v>0</v>
      </c>
      <c r="Q82" s="68">
        <f>[1]ввод!L46</f>
        <v>0</v>
      </c>
      <c r="R82" s="68">
        <f>[1]ввод!E46</f>
        <v>2</v>
      </c>
      <c r="S82" s="72">
        <f>[1]ввод!I46</f>
        <v>7</v>
      </c>
    </row>
    <row r="83" spans="1:19" ht="15" thickBot="1" x14ac:dyDescent="0.35">
      <c r="A83" s="95" t="s">
        <v>78</v>
      </c>
      <c r="B83" s="96"/>
      <c r="C83" s="60">
        <v>2.56</v>
      </c>
      <c r="D83" s="98">
        <f>SUM(D79:D82)</f>
        <v>22</v>
      </c>
      <c r="E83" s="99">
        <f>D83/C83/COUNT(C79:C82)</f>
        <v>2.1484375</v>
      </c>
      <c r="F83" s="98">
        <f>SUM(F79:F82)</f>
        <v>1490</v>
      </c>
      <c r="G83" s="99">
        <f>F83/C83/COUNT(C79:C82)</f>
        <v>145.5078125</v>
      </c>
      <c r="H83" s="98">
        <f>SUM(H79:H82)</f>
        <v>278</v>
      </c>
      <c r="I83" s="99">
        <f>H83/C83/COUNT(C79:C82)</f>
        <v>27.1484375</v>
      </c>
      <c r="J83" s="99">
        <f>E83+G83+I83</f>
        <v>174.8046875</v>
      </c>
      <c r="K83" s="98">
        <f>SUM(K79:K82)</f>
        <v>5</v>
      </c>
      <c r="L83" s="98">
        <f>SUM(L79:L82)</f>
        <v>567</v>
      </c>
      <c r="M83" s="98">
        <f>SUM(M79:M82)</f>
        <v>14</v>
      </c>
      <c r="N83" s="78">
        <f>J83+K83/C83/COUNT(C79:C82)+L83/C83/COUNT(C79:C82)+M83/C83/COUNT(C79:C82)</f>
        <v>232.03125</v>
      </c>
      <c r="O83" s="98">
        <f>SUM(O79:O82)</f>
        <v>0</v>
      </c>
      <c r="P83" s="98">
        <f>SUM(P79:P82)</f>
        <v>0</v>
      </c>
      <c r="Q83" s="98">
        <f>SUM(Q79:Q82)</f>
        <v>0</v>
      </c>
      <c r="R83" s="98">
        <f>SUM(R79:R82)</f>
        <v>6</v>
      </c>
      <c r="S83" s="100">
        <f>SUM(S79:S82)</f>
        <v>35</v>
      </c>
    </row>
    <row r="84" spans="1:19" ht="15" thickBot="1" x14ac:dyDescent="0.35">
      <c r="A84" s="80">
        <v>52</v>
      </c>
      <c r="B84" s="81" t="s">
        <v>79</v>
      </c>
      <c r="C84" s="60">
        <v>2.56</v>
      </c>
      <c r="D84" s="82">
        <f>[1]ввод!C54</f>
        <v>10</v>
      </c>
      <c r="E84" s="83">
        <f t="shared" si="15"/>
        <v>3.90625</v>
      </c>
      <c r="F84" s="84">
        <f>[1]ввод!G54</f>
        <v>1762</v>
      </c>
      <c r="G84" s="83">
        <f t="shared" si="16"/>
        <v>688.28125</v>
      </c>
      <c r="H84" s="82">
        <f>[1]ввод!K54</f>
        <v>232</v>
      </c>
      <c r="I84" s="83">
        <f t="shared" si="17"/>
        <v>90.625</v>
      </c>
      <c r="J84" s="83">
        <f t="shared" si="8"/>
        <v>782.8125</v>
      </c>
      <c r="K84" s="84">
        <f>[1]ввод!M54</f>
        <v>4</v>
      </c>
      <c r="L84" s="84">
        <f>[1]ввод!N54</f>
        <v>743</v>
      </c>
      <c r="M84" s="84">
        <f>[1]ввод!O54</f>
        <v>18</v>
      </c>
      <c r="N84" s="85">
        <f t="shared" si="4"/>
        <v>1081.640625</v>
      </c>
      <c r="O84" s="82">
        <f>[1]ввод!D54</f>
        <v>0</v>
      </c>
      <c r="P84" s="82">
        <f>[1]ввод!H54</f>
        <v>0</v>
      </c>
      <c r="Q84" s="82">
        <f>[1]ввод!L54</f>
        <v>0</v>
      </c>
      <c r="R84" s="82">
        <f>[1]ввод!E54</f>
        <v>2</v>
      </c>
      <c r="S84" s="86">
        <f>[1]ввод!I54</f>
        <v>54</v>
      </c>
    </row>
    <row r="85" spans="1:19" ht="15" thickBot="1" x14ac:dyDescent="0.35">
      <c r="A85" s="87">
        <v>53</v>
      </c>
      <c r="B85" s="88" t="s">
        <v>79</v>
      </c>
      <c r="C85" s="60">
        <v>2.56</v>
      </c>
      <c r="D85" s="89">
        <f>[1]ввод!C55</f>
        <v>14</v>
      </c>
      <c r="E85" s="90">
        <f t="shared" si="15"/>
        <v>5.46875</v>
      </c>
      <c r="F85" s="91">
        <f>[1]ввод!G55</f>
        <v>1642</v>
      </c>
      <c r="G85" s="90">
        <f t="shared" si="16"/>
        <v>641.40625</v>
      </c>
      <c r="H85" s="89">
        <f>[1]ввод!K55</f>
        <v>332</v>
      </c>
      <c r="I85" s="90">
        <f t="shared" si="17"/>
        <v>129.6875</v>
      </c>
      <c r="J85" s="90">
        <f t="shared" si="8"/>
        <v>776.5625</v>
      </c>
      <c r="K85" s="91">
        <f>[1]ввод!M55</f>
        <v>3</v>
      </c>
      <c r="L85" s="91">
        <f>[1]ввод!N55</f>
        <v>575</v>
      </c>
      <c r="M85" s="91">
        <f>[1]ввод!O55</f>
        <v>12</v>
      </c>
      <c r="N85" s="92">
        <f t="shared" si="4"/>
        <v>1007.03125</v>
      </c>
      <c r="O85" s="89">
        <f>[1]ввод!D55</f>
        <v>0</v>
      </c>
      <c r="P85" s="89">
        <f>[1]ввод!H55</f>
        <v>0</v>
      </c>
      <c r="Q85" s="89">
        <f>[1]ввод!L55</f>
        <v>0</v>
      </c>
      <c r="R85" s="89">
        <f>[1]ввод!E55</f>
        <v>8</v>
      </c>
      <c r="S85" s="93">
        <f>[1]ввод!I55</f>
        <v>46</v>
      </c>
    </row>
    <row r="86" spans="1:19" ht="15" thickBot="1" x14ac:dyDescent="0.35">
      <c r="A86" s="87">
        <v>54</v>
      </c>
      <c r="B86" s="88" t="s">
        <v>79</v>
      </c>
      <c r="C86" s="60">
        <v>2.56</v>
      </c>
      <c r="D86" s="89">
        <f>[1]ввод!C56</f>
        <v>5</v>
      </c>
      <c r="E86" s="90">
        <f t="shared" si="15"/>
        <v>1.953125</v>
      </c>
      <c r="F86" s="91">
        <f>[1]ввод!G56</f>
        <v>1315</v>
      </c>
      <c r="G86" s="90">
        <f t="shared" si="16"/>
        <v>513.671875</v>
      </c>
      <c r="H86" s="89">
        <f>[1]ввод!K56</f>
        <v>209</v>
      </c>
      <c r="I86" s="90">
        <f t="shared" si="17"/>
        <v>81.640625</v>
      </c>
      <c r="J86" s="90">
        <f t="shared" si="8"/>
        <v>597.265625</v>
      </c>
      <c r="K86" s="91">
        <f>[1]ввод!M56</f>
        <v>2</v>
      </c>
      <c r="L86" s="91">
        <f>[1]ввод!N56</f>
        <v>425</v>
      </c>
      <c r="M86" s="91">
        <f>[1]ввод!O56</f>
        <v>5</v>
      </c>
      <c r="N86" s="92">
        <f t="shared" si="4"/>
        <v>766.015625</v>
      </c>
      <c r="O86" s="89">
        <f>[1]ввод!D56</f>
        <v>0</v>
      </c>
      <c r="P86" s="89">
        <f>[1]ввод!H56</f>
        <v>0</v>
      </c>
      <c r="Q86" s="89">
        <f>[1]ввод!L56</f>
        <v>0</v>
      </c>
      <c r="R86" s="89">
        <f>[1]ввод!E56</f>
        <v>3</v>
      </c>
      <c r="S86" s="93">
        <f>[1]ввод!I56</f>
        <v>22</v>
      </c>
    </row>
    <row r="87" spans="1:19" ht="15" thickBot="1" x14ac:dyDescent="0.35">
      <c r="A87" s="87">
        <v>55</v>
      </c>
      <c r="B87" s="88" t="s">
        <v>79</v>
      </c>
      <c r="C87" s="60">
        <v>2.56</v>
      </c>
      <c r="D87" s="89">
        <f>[1]ввод!C57</f>
        <v>14</v>
      </c>
      <c r="E87" s="90">
        <f t="shared" si="15"/>
        <v>5.46875</v>
      </c>
      <c r="F87" s="91">
        <f>[1]ввод!G57</f>
        <v>1693</v>
      </c>
      <c r="G87" s="90">
        <f t="shared" si="16"/>
        <v>661.328125</v>
      </c>
      <c r="H87" s="89">
        <f>[1]ввод!K57</f>
        <v>266</v>
      </c>
      <c r="I87" s="90">
        <f t="shared" si="17"/>
        <v>103.90625</v>
      </c>
      <c r="J87" s="90">
        <f t="shared" si="8"/>
        <v>770.703125</v>
      </c>
      <c r="K87" s="91">
        <f>[1]ввод!M57</f>
        <v>2</v>
      </c>
      <c r="L87" s="91">
        <f>[1]ввод!N57</f>
        <v>152</v>
      </c>
      <c r="M87" s="91">
        <f>[1]ввод!O57</f>
        <v>1</v>
      </c>
      <c r="N87" s="92">
        <f t="shared" si="4"/>
        <v>831.25</v>
      </c>
      <c r="O87" s="89">
        <f>[1]ввод!D57</f>
        <v>0</v>
      </c>
      <c r="P87" s="89">
        <f>[1]ввод!H57</f>
        <v>0</v>
      </c>
      <c r="Q87" s="89">
        <f>[1]ввод!L57</f>
        <v>0</v>
      </c>
      <c r="R87" s="89">
        <f>[1]ввод!E57</f>
        <v>4</v>
      </c>
      <c r="S87" s="93">
        <f>[1]ввод!I57</f>
        <v>50</v>
      </c>
    </row>
    <row r="88" spans="1:19" ht="15" thickBot="1" x14ac:dyDescent="0.35">
      <c r="A88" s="87">
        <v>56</v>
      </c>
      <c r="B88" s="88" t="s">
        <v>79</v>
      </c>
      <c r="C88" s="60">
        <v>2.56</v>
      </c>
      <c r="D88" s="89">
        <f>[1]ввод!C58</f>
        <v>7</v>
      </c>
      <c r="E88" s="90">
        <f t="shared" si="15"/>
        <v>2.734375</v>
      </c>
      <c r="F88" s="91">
        <f>[1]ввод!G58</f>
        <v>1614</v>
      </c>
      <c r="G88" s="90">
        <f t="shared" si="16"/>
        <v>630.46875</v>
      </c>
      <c r="H88" s="89">
        <f>[1]ввод!K58</f>
        <v>184</v>
      </c>
      <c r="I88" s="90">
        <f t="shared" si="17"/>
        <v>71.875</v>
      </c>
      <c r="J88" s="90">
        <f t="shared" si="8"/>
        <v>705.078125</v>
      </c>
      <c r="K88" s="91">
        <f>[1]ввод!M58</f>
        <v>1</v>
      </c>
      <c r="L88" s="91">
        <f>[1]ввод!N58</f>
        <v>423</v>
      </c>
      <c r="M88" s="91">
        <f>[1]ввод!O58</f>
        <v>34</v>
      </c>
      <c r="N88" s="92">
        <f t="shared" si="4"/>
        <v>883.984375</v>
      </c>
      <c r="O88" s="89">
        <f>[1]ввод!D58</f>
        <v>0</v>
      </c>
      <c r="P88" s="89">
        <f>[1]ввод!H58</f>
        <v>0</v>
      </c>
      <c r="Q88" s="89">
        <f>[1]ввод!L58</f>
        <v>0</v>
      </c>
      <c r="R88" s="89">
        <f>[1]ввод!E58</f>
        <v>3</v>
      </c>
      <c r="S88" s="93">
        <f>[1]ввод!I58</f>
        <v>28</v>
      </c>
    </row>
    <row r="89" spans="1:19" ht="15" thickBot="1" x14ac:dyDescent="0.35">
      <c r="A89" s="101">
        <v>57</v>
      </c>
      <c r="B89" s="102" t="s">
        <v>79</v>
      </c>
      <c r="C89" s="60">
        <v>2.56</v>
      </c>
      <c r="D89" s="103">
        <f>[1]ввод!C59</f>
        <v>6</v>
      </c>
      <c r="E89" s="104">
        <f t="shared" si="15"/>
        <v>2.34375</v>
      </c>
      <c r="F89" s="105">
        <f>[1]ввод!G59</f>
        <v>1308</v>
      </c>
      <c r="G89" s="104">
        <f t="shared" si="16"/>
        <v>510.9375</v>
      </c>
      <c r="H89" s="103">
        <f>[1]ввод!K59</f>
        <v>174</v>
      </c>
      <c r="I89" s="104">
        <f t="shared" si="17"/>
        <v>67.96875</v>
      </c>
      <c r="J89" s="104">
        <f t="shared" si="8"/>
        <v>581.25</v>
      </c>
      <c r="K89" s="105">
        <f>[1]ввод!M59</f>
        <v>4</v>
      </c>
      <c r="L89" s="105">
        <f>[1]ввод!N59</f>
        <v>136</v>
      </c>
      <c r="M89" s="105">
        <f>[1]ввод!O59</f>
        <v>5</v>
      </c>
      <c r="N89" s="92">
        <f t="shared" si="4"/>
        <v>637.890625</v>
      </c>
      <c r="O89" s="103">
        <f>[1]ввод!D59</f>
        <v>0</v>
      </c>
      <c r="P89" s="103">
        <f>[1]ввод!H59</f>
        <v>0</v>
      </c>
      <c r="Q89" s="103">
        <f>[1]ввод!L59</f>
        <v>0</v>
      </c>
      <c r="R89" s="103">
        <f>[1]ввод!E59</f>
        <v>1</v>
      </c>
      <c r="S89" s="106">
        <f>[1]ввод!I59</f>
        <v>34</v>
      </c>
    </row>
    <row r="90" spans="1:19" ht="15" thickBot="1" x14ac:dyDescent="0.35">
      <c r="A90" s="101">
        <v>58</v>
      </c>
      <c r="B90" s="102" t="s">
        <v>79</v>
      </c>
      <c r="C90" s="60">
        <v>2.56</v>
      </c>
      <c r="D90" s="103">
        <f>[1]ввод!C60</f>
        <v>11</v>
      </c>
      <c r="E90" s="104">
        <f t="shared" si="15"/>
        <v>4.296875</v>
      </c>
      <c r="F90" s="105">
        <f>[1]ввод!G60</f>
        <v>1437</v>
      </c>
      <c r="G90" s="104">
        <f t="shared" si="16"/>
        <v>561.328125</v>
      </c>
      <c r="H90" s="103">
        <f>[1]ввод!K60</f>
        <v>214</v>
      </c>
      <c r="I90" s="104">
        <f t="shared" si="17"/>
        <v>83.59375</v>
      </c>
      <c r="J90" s="104">
        <f t="shared" si="8"/>
        <v>649.21875</v>
      </c>
      <c r="K90" s="105">
        <f>[1]ввод!M60</f>
        <v>16</v>
      </c>
      <c r="L90" s="105">
        <f>[1]ввод!N60</f>
        <v>832</v>
      </c>
      <c r="M90" s="105">
        <f>[1]ввод!O60</f>
        <v>15</v>
      </c>
      <c r="N90" s="92">
        <f t="shared" si="4"/>
        <v>986.328125</v>
      </c>
      <c r="O90" s="103">
        <f>[1]ввод!D60</f>
        <v>0</v>
      </c>
      <c r="P90" s="103">
        <f>[1]ввод!H60</f>
        <v>0</v>
      </c>
      <c r="Q90" s="103">
        <f>[1]ввод!L60</f>
        <v>0</v>
      </c>
      <c r="R90" s="103">
        <f>[1]ввод!E60</f>
        <v>1</v>
      </c>
      <c r="S90" s="106">
        <f>[1]ввод!I60</f>
        <v>29</v>
      </c>
    </row>
    <row r="91" spans="1:19" ht="15" thickBot="1" x14ac:dyDescent="0.35">
      <c r="A91" s="101">
        <v>70</v>
      </c>
      <c r="B91" s="102" t="s">
        <v>79</v>
      </c>
      <c r="C91" s="60">
        <v>2.56</v>
      </c>
      <c r="D91" s="103">
        <f>[1]ввод!C72</f>
        <v>12</v>
      </c>
      <c r="E91" s="104">
        <f t="shared" si="15"/>
        <v>4.6875</v>
      </c>
      <c r="F91" s="105">
        <f>[1]ввод!G72</f>
        <v>1100</v>
      </c>
      <c r="G91" s="104">
        <f t="shared" si="16"/>
        <v>429.6875</v>
      </c>
      <c r="H91" s="103">
        <f>[1]ввод!K72</f>
        <v>206</v>
      </c>
      <c r="I91" s="104">
        <f t="shared" si="17"/>
        <v>80.46875</v>
      </c>
      <c r="J91" s="104">
        <f t="shared" si="8"/>
        <v>514.84375</v>
      </c>
      <c r="K91" s="105">
        <f>[1]ввод!M72</f>
        <v>3</v>
      </c>
      <c r="L91" s="105">
        <f>[1]ввод!N72</f>
        <v>894</v>
      </c>
      <c r="M91" s="105">
        <f>[1]ввод!O72</f>
        <v>49</v>
      </c>
      <c r="N91" s="92">
        <f t="shared" si="4"/>
        <v>884.375</v>
      </c>
      <c r="O91" s="103">
        <f>[1]ввод!D72</f>
        <v>0</v>
      </c>
      <c r="P91" s="103">
        <f>[1]ввод!H72</f>
        <v>0</v>
      </c>
      <c r="Q91" s="103">
        <f>[1]ввод!L72</f>
        <v>0</v>
      </c>
      <c r="R91" s="103">
        <f>[1]ввод!E72</f>
        <v>6</v>
      </c>
      <c r="S91" s="106">
        <f>[1]ввод!I72</f>
        <v>22</v>
      </c>
    </row>
    <row r="92" spans="1:19" ht="15" thickBot="1" x14ac:dyDescent="0.35">
      <c r="A92" s="107">
        <v>79</v>
      </c>
      <c r="B92" s="108" t="s">
        <v>79</v>
      </c>
      <c r="C92" s="60">
        <v>2.56</v>
      </c>
      <c r="D92" s="109">
        <f>[1]ввод!C81</f>
        <v>12</v>
      </c>
      <c r="E92" s="110">
        <f>D92/C92</f>
        <v>4.6875</v>
      </c>
      <c r="F92" s="111">
        <f>[1]ввод!G81</f>
        <v>1637</v>
      </c>
      <c r="G92" s="110">
        <f>F92/C92</f>
        <v>639.453125</v>
      </c>
      <c r="H92" s="109">
        <f>[1]ввод!K81</f>
        <v>257</v>
      </c>
      <c r="I92" s="110">
        <f>H92/C92</f>
        <v>100.390625</v>
      </c>
      <c r="J92" s="110">
        <f>E92+G92+I92</f>
        <v>744.53125</v>
      </c>
      <c r="K92" s="111">
        <f>[1]ввод!M81</f>
        <v>8</v>
      </c>
      <c r="L92" s="111">
        <f>[1]ввод!N81</f>
        <v>845</v>
      </c>
      <c r="M92" s="111">
        <f>[1]ввод!O81</f>
        <v>26</v>
      </c>
      <c r="N92" s="71">
        <f t="shared" si="4"/>
        <v>1087.890625</v>
      </c>
      <c r="O92" s="109">
        <f>[1]ввод!D81</f>
        <v>0</v>
      </c>
      <c r="P92" s="109">
        <f>[1]ввод!H81</f>
        <v>0</v>
      </c>
      <c r="Q92" s="109">
        <f>[1]ввод!L81</f>
        <v>0</v>
      </c>
      <c r="R92" s="109">
        <f>[1]ввод!E81</f>
        <v>7</v>
      </c>
      <c r="S92" s="112">
        <f>[1]ввод!I81</f>
        <v>51</v>
      </c>
    </row>
    <row r="93" spans="1:19" ht="15" thickBot="1" x14ac:dyDescent="0.35">
      <c r="A93" s="113" t="s">
        <v>80</v>
      </c>
      <c r="B93" s="114"/>
      <c r="C93" s="60">
        <v>2.56</v>
      </c>
      <c r="D93" s="115">
        <f>D84+D85+D86+D87+D88+D89+D90+D91+D92</f>
        <v>91</v>
      </c>
      <c r="E93" s="116">
        <f>D93/C93/COUNT(C84:C92)</f>
        <v>3.9496527777777777</v>
      </c>
      <c r="F93" s="117">
        <f>F84+F85+F86+F87+F88+F89+F90+F91+F92</f>
        <v>13508</v>
      </c>
      <c r="G93" s="116">
        <f>F93/C93/COUNT(C84:C92)</f>
        <v>586.28472222222217</v>
      </c>
      <c r="H93" s="115">
        <f>H84+H85+H86+H87+H88+H89+H90+H91+H92</f>
        <v>2074</v>
      </c>
      <c r="I93" s="116">
        <f>H93/C93/COUNT(C84:C92)</f>
        <v>90.017361111111114</v>
      </c>
      <c r="J93" s="116">
        <f t="shared" si="8"/>
        <v>680.25173611111109</v>
      </c>
      <c r="K93" s="118">
        <f>K84+K85+K86+K87+K88+K89+K90+K91+K92</f>
        <v>43</v>
      </c>
      <c r="L93" s="118">
        <f>L84+L85+L86+L87+L88+L89+L90+L91+L92</f>
        <v>5025</v>
      </c>
      <c r="M93" s="118">
        <f>M84+M85+M86+M87+M88+M89+M90+M91+M92</f>
        <v>165</v>
      </c>
      <c r="N93" s="78">
        <f>J93+K93/C93/COUNT(C84:C92)+L93/C93/COUNT(C84:C92)+M93/C93/COUNT(C84:C92)</f>
        <v>907.37847222222229</v>
      </c>
      <c r="O93" s="115">
        <f>O84+O85+O86+O87+O88+O89+O90+O91+O92</f>
        <v>0</v>
      </c>
      <c r="P93" s="115">
        <f>P84+P85+P86+P87+P88+P89+P90+P91+P92</f>
        <v>0</v>
      </c>
      <c r="Q93" s="115">
        <f>Q84+Q85+Q86+Q87+Q88+Q89+Q90+Q91+Q92</f>
        <v>0</v>
      </c>
      <c r="R93" s="115">
        <f>R84+R85+R86+R87+R88+R89+R90+R91+R92</f>
        <v>35</v>
      </c>
      <c r="S93" s="119">
        <f>S84+S85+S86+S87+S88+S89+S90+S91+S92</f>
        <v>336</v>
      </c>
    </row>
    <row r="94" spans="1:19" ht="15" thickBot="1" x14ac:dyDescent="0.35">
      <c r="A94" s="120">
        <v>59</v>
      </c>
      <c r="B94" s="121" t="s">
        <v>81</v>
      </c>
      <c r="C94" s="60">
        <v>2.56</v>
      </c>
      <c r="D94" s="122">
        <f>[1]ввод!C61</f>
        <v>10</v>
      </c>
      <c r="E94" s="123">
        <f>D94/C94</f>
        <v>3.90625</v>
      </c>
      <c r="F94" s="124">
        <f>[1]ввод!G61</f>
        <v>1358</v>
      </c>
      <c r="G94" s="123">
        <f>F94/C94</f>
        <v>530.46875</v>
      </c>
      <c r="H94" s="122">
        <f>[1]ввод!K61</f>
        <v>320</v>
      </c>
      <c r="I94" s="123">
        <f>H94/C94</f>
        <v>125</v>
      </c>
      <c r="J94" s="123">
        <f t="shared" si="8"/>
        <v>659.375</v>
      </c>
      <c r="K94" s="124">
        <f>[1]ввод!M61</f>
        <v>4</v>
      </c>
      <c r="L94" s="124">
        <f>[1]ввод!N61</f>
        <v>547</v>
      </c>
      <c r="M94" s="124">
        <f>[1]ввод!O61</f>
        <v>35</v>
      </c>
      <c r="N94" s="85">
        <f t="shared" si="4"/>
        <v>888.28125</v>
      </c>
      <c r="O94" s="122">
        <f>[1]ввод!D61</f>
        <v>0</v>
      </c>
      <c r="P94" s="122">
        <f>[1]ввод!H61</f>
        <v>0</v>
      </c>
      <c r="Q94" s="122">
        <f>[1]ввод!L61</f>
        <v>0</v>
      </c>
      <c r="R94" s="122">
        <f>[1]ввод!E61</f>
        <v>2</v>
      </c>
      <c r="S94" s="125">
        <f>[1]ввод!I61</f>
        <v>24</v>
      </c>
    </row>
    <row r="95" spans="1:19" ht="15" thickBot="1" x14ac:dyDescent="0.35">
      <c r="A95" s="107">
        <v>60</v>
      </c>
      <c r="B95" s="108" t="s">
        <v>81</v>
      </c>
      <c r="C95" s="60">
        <v>2.56</v>
      </c>
      <c r="D95" s="109">
        <f>[1]ввод!C62</f>
        <v>16</v>
      </c>
      <c r="E95" s="110">
        <f>D95/C95</f>
        <v>6.25</v>
      </c>
      <c r="F95" s="111">
        <f>[1]ввод!G62</f>
        <v>1585</v>
      </c>
      <c r="G95" s="110">
        <f>F95/C95</f>
        <v>619.140625</v>
      </c>
      <c r="H95" s="109">
        <f>[1]ввод!K62</f>
        <v>231</v>
      </c>
      <c r="I95" s="110">
        <f>H95/C95</f>
        <v>90.234375</v>
      </c>
      <c r="J95" s="110">
        <f t="shared" si="8"/>
        <v>715.625</v>
      </c>
      <c r="K95" s="111">
        <f>[1]ввод!M62</f>
        <v>6</v>
      </c>
      <c r="L95" s="111">
        <f>[1]ввод!N62</f>
        <v>767</v>
      </c>
      <c r="M95" s="111">
        <f>[1]ввод!O62</f>
        <v>29</v>
      </c>
      <c r="N95" s="71">
        <f t="shared" si="4"/>
        <v>1028.90625</v>
      </c>
      <c r="O95" s="109">
        <f>[1]ввод!D62</f>
        <v>0</v>
      </c>
      <c r="P95" s="109">
        <f>[1]ввод!H62</f>
        <v>0</v>
      </c>
      <c r="Q95" s="109">
        <f>[1]ввод!L62</f>
        <v>0</v>
      </c>
      <c r="R95" s="109">
        <f>[1]ввод!E62</f>
        <v>0</v>
      </c>
      <c r="S95" s="112">
        <f>[1]ввод!I62</f>
        <v>34</v>
      </c>
    </row>
    <row r="96" spans="1:19" ht="15" thickBot="1" x14ac:dyDescent="0.35">
      <c r="A96" s="113" t="s">
        <v>82</v>
      </c>
      <c r="B96" s="114"/>
      <c r="C96" s="60">
        <v>2.56</v>
      </c>
      <c r="D96" s="115">
        <f>D94+D95</f>
        <v>26</v>
      </c>
      <c r="E96" s="116">
        <f>D96/C96/COUNT(C94:C95)</f>
        <v>5.078125</v>
      </c>
      <c r="F96" s="117">
        <f>F94+F95</f>
        <v>2943</v>
      </c>
      <c r="G96" s="116">
        <f>F96/C96/COUNT(C94:C95)</f>
        <v>574.8046875</v>
      </c>
      <c r="H96" s="115">
        <f>H94+H95</f>
        <v>551</v>
      </c>
      <c r="I96" s="116">
        <f>H96/C96/COUNT(C94:C95)</f>
        <v>107.6171875</v>
      </c>
      <c r="J96" s="116">
        <f t="shared" si="8"/>
        <v>687.5</v>
      </c>
      <c r="K96" s="118">
        <f>K94+K95</f>
        <v>10</v>
      </c>
      <c r="L96" s="118">
        <f>L94+L95</f>
        <v>1314</v>
      </c>
      <c r="M96" s="118">
        <f>M94+M95</f>
        <v>64</v>
      </c>
      <c r="N96" s="78">
        <f>J96+K96/C96/COUNT(C94:C95)+L96/C96/COUNT(C94:C95)+M96/C96/COUNT(C94:C95)</f>
        <v>958.59375</v>
      </c>
      <c r="O96" s="115">
        <f>O94+O95</f>
        <v>0</v>
      </c>
      <c r="P96" s="115">
        <f>P94+P95</f>
        <v>0</v>
      </c>
      <c r="Q96" s="115">
        <f>Q94+Q95</f>
        <v>0</v>
      </c>
      <c r="R96" s="115">
        <f>R94+R95</f>
        <v>2</v>
      </c>
      <c r="S96" s="119">
        <f>S94+S95</f>
        <v>58</v>
      </c>
    </row>
    <row r="97" spans="1:19" ht="15" thickBot="1" x14ac:dyDescent="0.35">
      <c r="A97" s="120">
        <v>61</v>
      </c>
      <c r="B97" s="121" t="s">
        <v>83</v>
      </c>
      <c r="C97" s="60">
        <v>2.56</v>
      </c>
      <c r="D97" s="122">
        <f>[1]ввод!C63</f>
        <v>10</v>
      </c>
      <c r="E97" s="123">
        <f t="shared" ref="E97:E102" si="18">D97/C97</f>
        <v>3.90625</v>
      </c>
      <c r="F97" s="124">
        <f>[1]ввод!G63</f>
        <v>1088</v>
      </c>
      <c r="G97" s="123">
        <f t="shared" ref="G97:G102" si="19">F97/C97</f>
        <v>425</v>
      </c>
      <c r="H97" s="122">
        <f>[1]ввод!K63</f>
        <v>149</v>
      </c>
      <c r="I97" s="123">
        <f t="shared" ref="I97:I102" si="20">H97/C97</f>
        <v>58.203125</v>
      </c>
      <c r="J97" s="123">
        <f t="shared" si="8"/>
        <v>487.109375</v>
      </c>
      <c r="K97" s="124">
        <f>[1]ввод!M63</f>
        <v>1</v>
      </c>
      <c r="L97" s="124">
        <f>[1]ввод!N63</f>
        <v>656</v>
      </c>
      <c r="M97" s="124">
        <f>[1]ввод!O63</f>
        <v>10</v>
      </c>
      <c r="N97" s="85">
        <f t="shared" si="4"/>
        <v>747.65625</v>
      </c>
      <c r="O97" s="122">
        <f>[1]ввод!D63</f>
        <v>0</v>
      </c>
      <c r="P97" s="122">
        <f>[1]ввод!H63</f>
        <v>0</v>
      </c>
      <c r="Q97" s="122">
        <f>[1]ввод!L63</f>
        <v>0</v>
      </c>
      <c r="R97" s="122">
        <f>[1]ввод!E63</f>
        <v>3</v>
      </c>
      <c r="S97" s="125">
        <f>[1]ввод!I63</f>
        <v>32</v>
      </c>
    </row>
    <row r="98" spans="1:19" ht="15" thickBot="1" x14ac:dyDescent="0.35">
      <c r="A98" s="101">
        <v>62</v>
      </c>
      <c r="B98" s="102" t="s">
        <v>83</v>
      </c>
      <c r="C98" s="60">
        <v>2.56</v>
      </c>
      <c r="D98" s="103">
        <f>[1]ввод!C64</f>
        <v>6</v>
      </c>
      <c r="E98" s="104">
        <f t="shared" si="18"/>
        <v>2.34375</v>
      </c>
      <c r="F98" s="105">
        <f>[1]ввод!G64</f>
        <v>1769</v>
      </c>
      <c r="G98" s="104">
        <f t="shared" si="19"/>
        <v>691.015625</v>
      </c>
      <c r="H98" s="103">
        <f>[1]ввод!K64</f>
        <v>158</v>
      </c>
      <c r="I98" s="104">
        <f t="shared" si="20"/>
        <v>61.71875</v>
      </c>
      <c r="J98" s="104">
        <f t="shared" si="8"/>
        <v>755.078125</v>
      </c>
      <c r="K98" s="105">
        <f>[1]ввод!M64</f>
        <v>9</v>
      </c>
      <c r="L98" s="105">
        <f>[1]ввод!N64</f>
        <v>357</v>
      </c>
      <c r="M98" s="105">
        <f>[1]ввод!O64</f>
        <v>6</v>
      </c>
      <c r="N98" s="92">
        <f t="shared" ref="N98:N103" si="21">J98+K98/C98+L98/C98+M98/C98</f>
        <v>900.390625</v>
      </c>
      <c r="O98" s="103">
        <f>[1]ввод!D64</f>
        <v>0</v>
      </c>
      <c r="P98" s="103">
        <f>[1]ввод!H64</f>
        <v>0</v>
      </c>
      <c r="Q98" s="103">
        <f>[1]ввод!L64</f>
        <v>0</v>
      </c>
      <c r="R98" s="103">
        <f>[1]ввод!E64</f>
        <v>2</v>
      </c>
      <c r="S98" s="106">
        <f>[1]ввод!I64</f>
        <v>24</v>
      </c>
    </row>
    <row r="99" spans="1:19" ht="15" thickBot="1" x14ac:dyDescent="0.35">
      <c r="A99" s="101">
        <v>63</v>
      </c>
      <c r="B99" s="102" t="s">
        <v>83</v>
      </c>
      <c r="C99" s="60">
        <v>2.56</v>
      </c>
      <c r="D99" s="103">
        <f>[1]ввод!C65</f>
        <v>8</v>
      </c>
      <c r="E99" s="104">
        <f t="shared" si="18"/>
        <v>3.125</v>
      </c>
      <c r="F99" s="105">
        <f>[1]ввод!G65</f>
        <v>1475</v>
      </c>
      <c r="G99" s="104">
        <f t="shared" si="19"/>
        <v>576.171875</v>
      </c>
      <c r="H99" s="103">
        <f>[1]ввод!K65</f>
        <v>224</v>
      </c>
      <c r="I99" s="104">
        <f t="shared" si="20"/>
        <v>87.5</v>
      </c>
      <c r="J99" s="104">
        <f t="shared" si="8"/>
        <v>666.796875</v>
      </c>
      <c r="K99" s="105">
        <f>[1]ввод!M65</f>
        <v>3</v>
      </c>
      <c r="L99" s="105">
        <f>[1]ввод!N65</f>
        <v>576</v>
      </c>
      <c r="M99" s="105">
        <f>[1]ввод!O65</f>
        <v>2</v>
      </c>
      <c r="N99" s="92">
        <f t="shared" si="21"/>
        <v>893.75</v>
      </c>
      <c r="O99" s="103">
        <f>[1]ввод!D65</f>
        <v>0</v>
      </c>
      <c r="P99" s="103">
        <f>[1]ввод!H65</f>
        <v>0</v>
      </c>
      <c r="Q99" s="103">
        <f>[1]ввод!L65</f>
        <v>0</v>
      </c>
      <c r="R99" s="103">
        <f>[1]ввод!E65</f>
        <v>5</v>
      </c>
      <c r="S99" s="106">
        <f>[1]ввод!I65</f>
        <v>12</v>
      </c>
    </row>
    <row r="100" spans="1:19" ht="15" thickBot="1" x14ac:dyDescent="0.35">
      <c r="A100" s="101">
        <v>64</v>
      </c>
      <c r="B100" s="102" t="s">
        <v>83</v>
      </c>
      <c r="C100" s="60">
        <v>2.56</v>
      </c>
      <c r="D100" s="103">
        <f>[1]ввод!C66</f>
        <v>8</v>
      </c>
      <c r="E100" s="104">
        <f t="shared" si="18"/>
        <v>3.125</v>
      </c>
      <c r="F100" s="105">
        <f>[1]ввод!G66</f>
        <v>987</v>
      </c>
      <c r="G100" s="104">
        <f t="shared" si="19"/>
        <v>385.546875</v>
      </c>
      <c r="H100" s="103">
        <f>[1]ввод!K66</f>
        <v>159</v>
      </c>
      <c r="I100" s="104">
        <f t="shared" si="20"/>
        <v>62.109375</v>
      </c>
      <c r="J100" s="104">
        <f t="shared" si="8"/>
        <v>450.78125</v>
      </c>
      <c r="K100" s="105">
        <f>[1]ввод!M66</f>
        <v>0</v>
      </c>
      <c r="L100" s="105">
        <f>[1]ввод!N66</f>
        <v>300</v>
      </c>
      <c r="M100" s="105">
        <f>[1]ввод!O66</f>
        <v>0</v>
      </c>
      <c r="N100" s="92">
        <f t="shared" si="21"/>
        <v>567.96875</v>
      </c>
      <c r="O100" s="103">
        <f>[1]ввод!D66</f>
        <v>0</v>
      </c>
      <c r="P100" s="103">
        <f>[1]ввод!H66</f>
        <v>0</v>
      </c>
      <c r="Q100" s="103">
        <f>[1]ввод!L66</f>
        <v>0</v>
      </c>
      <c r="R100" s="103">
        <f>[1]ввод!E66</f>
        <v>2</v>
      </c>
      <c r="S100" s="106">
        <f>[1]ввод!I66</f>
        <v>38</v>
      </c>
    </row>
    <row r="101" spans="1:19" ht="15" thickBot="1" x14ac:dyDescent="0.35">
      <c r="A101" s="101">
        <v>65</v>
      </c>
      <c r="B101" s="102" t="s">
        <v>83</v>
      </c>
      <c r="C101" s="60">
        <v>2.56</v>
      </c>
      <c r="D101" s="103">
        <f>[1]ввод!C67</f>
        <v>5</v>
      </c>
      <c r="E101" s="104">
        <f t="shared" si="18"/>
        <v>1.953125</v>
      </c>
      <c r="F101" s="105">
        <f>[1]ввод!G67</f>
        <v>888</v>
      </c>
      <c r="G101" s="104">
        <f t="shared" si="19"/>
        <v>346.875</v>
      </c>
      <c r="H101" s="103">
        <f>[1]ввод!K67</f>
        <v>210</v>
      </c>
      <c r="I101" s="104">
        <f t="shared" si="20"/>
        <v>82.03125</v>
      </c>
      <c r="J101" s="104">
        <f t="shared" si="8"/>
        <v>430.859375</v>
      </c>
      <c r="K101" s="105">
        <f>[1]ввод!M67</f>
        <v>0</v>
      </c>
      <c r="L101" s="105">
        <f>[1]ввод!N67</f>
        <v>53</v>
      </c>
      <c r="M101" s="105">
        <f>[1]ввод!O67</f>
        <v>0</v>
      </c>
      <c r="N101" s="92">
        <f t="shared" si="21"/>
        <v>451.5625</v>
      </c>
      <c r="O101" s="103">
        <f>[1]ввод!D67</f>
        <v>0</v>
      </c>
      <c r="P101" s="103">
        <f>[1]ввод!H67</f>
        <v>0</v>
      </c>
      <c r="Q101" s="103">
        <f>[1]ввод!L67</f>
        <v>0</v>
      </c>
      <c r="R101" s="103">
        <f>[1]ввод!E67</f>
        <v>3</v>
      </c>
      <c r="S101" s="106">
        <f>[1]ввод!I67</f>
        <v>26</v>
      </c>
    </row>
    <row r="102" spans="1:19" ht="15" thickBot="1" x14ac:dyDescent="0.35">
      <c r="A102" s="101">
        <v>66</v>
      </c>
      <c r="B102" s="102" t="s">
        <v>83</v>
      </c>
      <c r="C102" s="60">
        <v>2.56</v>
      </c>
      <c r="D102" s="103">
        <f>[1]ввод!C68</f>
        <v>7</v>
      </c>
      <c r="E102" s="104">
        <f t="shared" si="18"/>
        <v>2.734375</v>
      </c>
      <c r="F102" s="105">
        <f>[1]ввод!G68</f>
        <v>1272</v>
      </c>
      <c r="G102" s="104">
        <f t="shared" si="19"/>
        <v>496.875</v>
      </c>
      <c r="H102" s="103">
        <f>[1]ввод!K68</f>
        <v>209</v>
      </c>
      <c r="I102" s="104">
        <f t="shared" si="20"/>
        <v>81.640625</v>
      </c>
      <c r="J102" s="104">
        <f t="shared" si="8"/>
        <v>581.25</v>
      </c>
      <c r="K102" s="105">
        <f>[1]ввод!M68</f>
        <v>8</v>
      </c>
      <c r="L102" s="105">
        <f>[1]ввод!N68</f>
        <v>291</v>
      </c>
      <c r="M102" s="105">
        <f>[1]ввод!O68</f>
        <v>14</v>
      </c>
      <c r="N102" s="92">
        <f t="shared" si="21"/>
        <v>703.515625</v>
      </c>
      <c r="O102" s="103">
        <f>[1]ввод!D68</f>
        <v>0</v>
      </c>
      <c r="P102" s="103">
        <f>[1]ввод!H68</f>
        <v>0</v>
      </c>
      <c r="Q102" s="103">
        <f>[1]ввод!L68</f>
        <v>1</v>
      </c>
      <c r="R102" s="103">
        <f>[1]ввод!E68</f>
        <v>3</v>
      </c>
      <c r="S102" s="106">
        <f>[1]ввод!I68</f>
        <v>20</v>
      </c>
    </row>
    <row r="103" spans="1:19" ht="15" thickBot="1" x14ac:dyDescent="0.35">
      <c r="A103" s="107">
        <v>80</v>
      </c>
      <c r="B103" s="108" t="s">
        <v>83</v>
      </c>
      <c r="C103" s="60">
        <v>2.56</v>
      </c>
      <c r="D103" s="109">
        <f>[1]ввод!C82</f>
        <v>7</v>
      </c>
      <c r="E103" s="110">
        <f>D103/C103</f>
        <v>2.734375</v>
      </c>
      <c r="F103" s="111">
        <f>[1]ввод!G82</f>
        <v>817</v>
      </c>
      <c r="G103" s="110">
        <f>F103/C103</f>
        <v>319.140625</v>
      </c>
      <c r="H103" s="109">
        <f>[1]ввод!K82</f>
        <v>195</v>
      </c>
      <c r="I103" s="110">
        <f>H103/C103</f>
        <v>76.171875</v>
      </c>
      <c r="J103" s="110">
        <f>E103+G103+I103</f>
        <v>398.046875</v>
      </c>
      <c r="K103" s="111">
        <f>[1]ввод!M82</f>
        <v>3</v>
      </c>
      <c r="L103" s="111">
        <f>[1]ввод!N82</f>
        <v>511</v>
      </c>
      <c r="M103" s="111">
        <f>[1]ввод!O82</f>
        <v>11</v>
      </c>
      <c r="N103" s="71">
        <f t="shared" si="21"/>
        <v>603.125</v>
      </c>
      <c r="O103" s="109">
        <f>[1]ввод!D82</f>
        <v>0</v>
      </c>
      <c r="P103" s="109">
        <f>[1]ввод!H82</f>
        <v>0</v>
      </c>
      <c r="Q103" s="109">
        <f>[1]ввод!L82</f>
        <v>0</v>
      </c>
      <c r="R103" s="109">
        <f>[1]ввод!E82</f>
        <v>3</v>
      </c>
      <c r="S103" s="112">
        <f>[1]ввод!I82</f>
        <v>22</v>
      </c>
    </row>
    <row r="104" spans="1:19" ht="15" thickBot="1" x14ac:dyDescent="0.35">
      <c r="A104" s="113" t="s">
        <v>84</v>
      </c>
      <c r="B104" s="114"/>
      <c r="C104" s="60">
        <v>2.56</v>
      </c>
      <c r="D104" s="115">
        <f>D97+D98+D99+D100+D101+D102+D103</f>
        <v>51</v>
      </c>
      <c r="E104" s="116">
        <f>D104/C104/(COUNT(C97:C103))</f>
        <v>2.8459821428571428</v>
      </c>
      <c r="F104" s="115">
        <f>F97+F98+F99+F100+F101+F102+F103</f>
        <v>8296</v>
      </c>
      <c r="G104" s="116">
        <f>F104/C104/COUNT(C97:C103)</f>
        <v>462.94642857142856</v>
      </c>
      <c r="H104" s="115">
        <f>H97+H98+H99+H100+H101+H102+H103</f>
        <v>1304</v>
      </c>
      <c r="I104" s="116">
        <f>H104/C104/(COUNT(G97:G103))</f>
        <v>72.767857142857139</v>
      </c>
      <c r="J104" s="116">
        <f t="shared" si="8"/>
        <v>538.56026785714289</v>
      </c>
      <c r="K104" s="118">
        <f>K97+K98+K99+K100+K101+K102+K103</f>
        <v>24</v>
      </c>
      <c r="L104" s="118">
        <f>L97+L98+L99+L100+L101+L102+L103</f>
        <v>2744</v>
      </c>
      <c r="M104" s="118">
        <f>M97+M98+M99+M100+M101+M102+M103</f>
        <v>43</v>
      </c>
      <c r="N104" s="78">
        <f>J104+K104/C104/COUNT(C97:C103)+L104/C104/COUNT(C97:C103)+M104/C104/COUNT(C97:C103)</f>
        <v>695.42410714285711</v>
      </c>
      <c r="O104" s="115">
        <f>O97+O98+O99+O100+O101+O102+O103</f>
        <v>0</v>
      </c>
      <c r="P104" s="115">
        <f>P97+P98+P99+P100+P101+P102+P103</f>
        <v>0</v>
      </c>
      <c r="Q104" s="115">
        <f>Q97+Q98+Q99+Q100+Q101+Q102+Q103</f>
        <v>1</v>
      </c>
      <c r="R104" s="115">
        <f>R97+R98+R99+R100+R101+R102+R103</f>
        <v>21</v>
      </c>
      <c r="S104" s="119">
        <f>S97+S98+S99+S100+S101+S102+S103</f>
        <v>174</v>
      </c>
    </row>
    <row r="105" spans="1:19" ht="15" thickBot="1" x14ac:dyDescent="0.35">
      <c r="A105" s="120">
        <v>67</v>
      </c>
      <c r="B105" s="121" t="s">
        <v>85</v>
      </c>
      <c r="C105" s="60">
        <v>2.56</v>
      </c>
      <c r="D105" s="122">
        <f>[1]ввод!C69</f>
        <v>0</v>
      </c>
      <c r="E105" s="123">
        <f>D105/C105</f>
        <v>0</v>
      </c>
      <c r="F105" s="124">
        <f>[1]ввод!G69</f>
        <v>2257</v>
      </c>
      <c r="G105" s="123">
        <f>F105/C105</f>
        <v>881.640625</v>
      </c>
      <c r="H105" s="122">
        <f>[1]ввод!K69</f>
        <v>176</v>
      </c>
      <c r="I105" s="123">
        <f>H105/C105</f>
        <v>68.75</v>
      </c>
      <c r="J105" s="123">
        <f t="shared" si="8"/>
        <v>950.390625</v>
      </c>
      <c r="K105" s="124">
        <f>[1]ввод!M69</f>
        <v>2</v>
      </c>
      <c r="L105" s="124">
        <f>[1]ввод!N69</f>
        <v>636</v>
      </c>
      <c r="M105" s="124">
        <f>[1]ввод!O69</f>
        <v>8</v>
      </c>
      <c r="N105" s="85">
        <f>J105+K105/C105+L105/C105+M105/C105</f>
        <v>1202.734375</v>
      </c>
      <c r="O105" s="122">
        <f>[1]ввод!D69</f>
        <v>0</v>
      </c>
      <c r="P105" s="122">
        <f>[1]ввод!H69</f>
        <v>0</v>
      </c>
      <c r="Q105" s="122">
        <f>[1]ввод!L69</f>
        <v>0</v>
      </c>
      <c r="R105" s="122">
        <f>[1]ввод!E69</f>
        <v>2</v>
      </c>
      <c r="S105" s="125">
        <f>[1]ввод!I69</f>
        <v>57</v>
      </c>
    </row>
    <row r="106" spans="1:19" ht="15" thickBot="1" x14ac:dyDescent="0.35">
      <c r="A106" s="101">
        <v>68</v>
      </c>
      <c r="B106" s="102" t="s">
        <v>85</v>
      </c>
      <c r="C106" s="60">
        <v>2.56</v>
      </c>
      <c r="D106" s="103">
        <f>[1]ввод!C70</f>
        <v>11</v>
      </c>
      <c r="E106" s="104">
        <f>D106/C106</f>
        <v>4.296875</v>
      </c>
      <c r="F106" s="105">
        <f>[1]ввод!G70</f>
        <v>2011</v>
      </c>
      <c r="G106" s="104">
        <f>F106/C106</f>
        <v>785.546875</v>
      </c>
      <c r="H106" s="103">
        <f>[1]ввод!K70</f>
        <v>288</v>
      </c>
      <c r="I106" s="104">
        <f>H106/C106</f>
        <v>112.5</v>
      </c>
      <c r="J106" s="104">
        <f t="shared" si="8"/>
        <v>902.34375</v>
      </c>
      <c r="K106" s="105">
        <f>[1]ввод!M70</f>
        <v>11</v>
      </c>
      <c r="L106" s="105">
        <f>[1]ввод!N70</f>
        <v>335</v>
      </c>
      <c r="M106" s="105">
        <f>[1]ввод!O70</f>
        <v>7</v>
      </c>
      <c r="N106" s="92">
        <f>J106+K106/C106+L106/C106+M106/C106</f>
        <v>1040.234375</v>
      </c>
      <c r="O106" s="103">
        <f>[1]ввод!D70</f>
        <v>0</v>
      </c>
      <c r="P106" s="103">
        <f>[1]ввод!H70</f>
        <v>0</v>
      </c>
      <c r="Q106" s="103">
        <f>[1]ввод!L70</f>
        <v>0</v>
      </c>
      <c r="R106" s="103">
        <f>[1]ввод!E70</f>
        <v>3</v>
      </c>
      <c r="S106" s="106">
        <f>[1]ввод!I70</f>
        <v>58</v>
      </c>
    </row>
    <row r="107" spans="1:19" ht="15" thickBot="1" x14ac:dyDescent="0.35">
      <c r="A107" s="101">
        <v>69</v>
      </c>
      <c r="B107" s="102" t="s">
        <v>85</v>
      </c>
      <c r="C107" s="60">
        <v>2.56</v>
      </c>
      <c r="D107" s="103">
        <f>[1]ввод!C71</f>
        <v>9</v>
      </c>
      <c r="E107" s="104">
        <f>D107/C107</f>
        <v>3.515625</v>
      </c>
      <c r="F107" s="105">
        <f>[1]ввод!G71</f>
        <v>1311</v>
      </c>
      <c r="G107" s="104">
        <f>F107/C107</f>
        <v>512.109375</v>
      </c>
      <c r="H107" s="103">
        <f>[1]ввод!K71</f>
        <v>236</v>
      </c>
      <c r="I107" s="104">
        <f>H107/C107</f>
        <v>92.1875</v>
      </c>
      <c r="J107" s="104">
        <f t="shared" si="8"/>
        <v>607.8125</v>
      </c>
      <c r="K107" s="105">
        <f>[1]ввод!M71</f>
        <v>4</v>
      </c>
      <c r="L107" s="105">
        <f>[1]ввод!N71</f>
        <v>656</v>
      </c>
      <c r="M107" s="105">
        <f>[1]ввод!O71</f>
        <v>24</v>
      </c>
      <c r="N107" s="92">
        <f>J107+K107/C107+L107/C107+M107/C107</f>
        <v>875</v>
      </c>
      <c r="O107" s="103">
        <f>[1]ввод!D71</f>
        <v>0</v>
      </c>
      <c r="P107" s="103">
        <f>[1]ввод!H71</f>
        <v>0</v>
      </c>
      <c r="Q107" s="103">
        <f>[1]ввод!L71</f>
        <v>0</v>
      </c>
      <c r="R107" s="103">
        <f>[1]ввод!E71</f>
        <v>1</v>
      </c>
      <c r="S107" s="106">
        <f>[1]ввод!I71</f>
        <v>40</v>
      </c>
    </row>
    <row r="108" spans="1:19" ht="15" thickBot="1" x14ac:dyDescent="0.35">
      <c r="A108" s="101">
        <v>71</v>
      </c>
      <c r="B108" s="102" t="s">
        <v>85</v>
      </c>
      <c r="C108" s="60">
        <v>2.56</v>
      </c>
      <c r="D108" s="103">
        <f>[1]ввод!C73</f>
        <v>8</v>
      </c>
      <c r="E108" s="104">
        <f>D108/C108</f>
        <v>3.125</v>
      </c>
      <c r="F108" s="105">
        <f>[1]ввод!G73</f>
        <v>988</v>
      </c>
      <c r="G108" s="104">
        <f>F108/C108</f>
        <v>385.9375</v>
      </c>
      <c r="H108" s="103">
        <f>[1]ввод!K73</f>
        <v>271</v>
      </c>
      <c r="I108" s="104">
        <f>H108/C108</f>
        <v>105.859375</v>
      </c>
      <c r="J108" s="104">
        <f t="shared" si="8"/>
        <v>494.921875</v>
      </c>
      <c r="K108" s="105">
        <f>[1]ввод!M73</f>
        <v>3</v>
      </c>
      <c r="L108" s="105">
        <f>[1]ввод!N73</f>
        <v>280</v>
      </c>
      <c r="M108" s="105">
        <f>[1]ввод!O73</f>
        <v>12</v>
      </c>
      <c r="N108" s="92">
        <f>J108+K108/C108+L108/C108+M108/C108</f>
        <v>610.15625</v>
      </c>
      <c r="O108" s="103">
        <f>[1]ввод!D73</f>
        <v>0</v>
      </c>
      <c r="P108" s="103">
        <f>[1]ввод!H73</f>
        <v>0</v>
      </c>
      <c r="Q108" s="103">
        <f>[1]ввод!L73</f>
        <v>0</v>
      </c>
      <c r="R108" s="103">
        <f>[1]ввод!E73</f>
        <v>1</v>
      </c>
      <c r="S108" s="106">
        <f>[1]ввод!I73</f>
        <v>43</v>
      </c>
    </row>
    <row r="109" spans="1:19" ht="15" thickBot="1" x14ac:dyDescent="0.35">
      <c r="A109" s="107">
        <v>72</v>
      </c>
      <c r="B109" s="108" t="s">
        <v>85</v>
      </c>
      <c r="C109" s="60">
        <v>2.56</v>
      </c>
      <c r="D109" s="109">
        <f>[1]ввод!C74</f>
        <v>9</v>
      </c>
      <c r="E109" s="110">
        <f>D109/C109</f>
        <v>3.515625</v>
      </c>
      <c r="F109" s="111">
        <f>[1]ввод!G74</f>
        <v>1271</v>
      </c>
      <c r="G109" s="110">
        <f>F109/C109</f>
        <v>496.484375</v>
      </c>
      <c r="H109" s="109">
        <f>[1]ввод!K74</f>
        <v>213</v>
      </c>
      <c r="I109" s="110">
        <f>H109/C109</f>
        <v>83.203125</v>
      </c>
      <c r="J109" s="110">
        <f t="shared" si="8"/>
        <v>583.203125</v>
      </c>
      <c r="K109" s="111">
        <f>[1]ввод!M74</f>
        <v>5</v>
      </c>
      <c r="L109" s="111">
        <f>[1]ввод!N74</f>
        <v>685</v>
      </c>
      <c r="M109" s="111">
        <f>[1]ввод!O74</f>
        <v>4</v>
      </c>
      <c r="N109" s="71">
        <f>J109+K109/C109+L109/C109+M109/C109</f>
        <v>854.296875</v>
      </c>
      <c r="O109" s="109">
        <f>[1]ввод!D74</f>
        <v>0</v>
      </c>
      <c r="P109" s="109">
        <f>[1]ввод!H74</f>
        <v>0</v>
      </c>
      <c r="Q109" s="109">
        <f>[1]ввод!L74</f>
        <v>0</v>
      </c>
      <c r="R109" s="109">
        <f>[1]ввод!E74</f>
        <v>5</v>
      </c>
      <c r="S109" s="112">
        <f>[1]ввод!I74</f>
        <v>23</v>
      </c>
    </row>
    <row r="110" spans="1:19" ht="15" thickBot="1" x14ac:dyDescent="0.35">
      <c r="A110" s="113" t="s">
        <v>86</v>
      </c>
      <c r="B110" s="114"/>
      <c r="C110" s="60">
        <v>2.56</v>
      </c>
      <c r="D110" s="115">
        <f>D105+D106+D107+D108+D109</f>
        <v>37</v>
      </c>
      <c r="E110" s="116">
        <f>D110/C110/COUNT(C105:C109)</f>
        <v>2.890625</v>
      </c>
      <c r="F110" s="117">
        <f>F105+F106+F107+F108+F109</f>
        <v>7838</v>
      </c>
      <c r="G110" s="116">
        <f>F110/C110/COUNT(C105:C109)</f>
        <v>612.34375</v>
      </c>
      <c r="H110" s="115">
        <f>H105+H106+H107+H108+H109</f>
        <v>1184</v>
      </c>
      <c r="I110" s="116">
        <f>H110/C110/COUNT(C105:C109)</f>
        <v>92.5</v>
      </c>
      <c r="J110" s="116">
        <f t="shared" ref="J110:J116" si="22">E110+G110+I110</f>
        <v>707.734375</v>
      </c>
      <c r="K110" s="118">
        <f>K105+K106+K107+K108+K109</f>
        <v>25</v>
      </c>
      <c r="L110" s="118">
        <f>L105+L106+L107+L108+L109</f>
        <v>2592</v>
      </c>
      <c r="M110" s="118">
        <f>M105+M106+M107+M108+M109</f>
        <v>55</v>
      </c>
      <c r="N110" s="78">
        <f>J110+K110/C110/COUNT(C105:C109)+L110/C110/COUNT(C105:C109)+M110/C110/COUNT(C105:C109)</f>
        <v>916.484375</v>
      </c>
      <c r="O110" s="115">
        <f>O105+O106+O107+O108+O109</f>
        <v>0</v>
      </c>
      <c r="P110" s="115">
        <f>P105+P106+P107+P108+P109</f>
        <v>0</v>
      </c>
      <c r="Q110" s="115">
        <f>Q105+Q106+Q107+Q108+Q109</f>
        <v>0</v>
      </c>
      <c r="R110" s="115">
        <f>R105+R106+R107+R108+R109</f>
        <v>12</v>
      </c>
      <c r="S110" s="119">
        <f>S105+S106+S107+S108+S109</f>
        <v>221</v>
      </c>
    </row>
    <row r="111" spans="1:19" ht="15" thickBot="1" x14ac:dyDescent="0.35">
      <c r="A111" s="126" t="s">
        <v>87</v>
      </c>
      <c r="B111" s="127"/>
      <c r="C111" s="128">
        <v>2.56</v>
      </c>
      <c r="D111" s="129">
        <f>SUM(D11:D12)+SUM(D14:D17)+SUM(D19:D20)+SUM(D22:D26)+SUM(D28:D32)+SUM(D34:D37)+SUM(D39:D40)+SUM(D42:D44)+SUM(D46:D49)+SUM(D51:D54)+ SUM(D56:D61)+SUM(D63:D67)+SUM(D69:D70)+SUM(D72:D74)+SUM(D76:D77)+SUM(D79:D82)+SUM(D84:D92)+SUM(D94:D95)+SUM(D97:D103)+SUM(D105:D109)</f>
        <v>596</v>
      </c>
      <c r="E111" s="130">
        <f>D111/C111/80</f>
        <v>2.91015625</v>
      </c>
      <c r="F111" s="131">
        <f>SUM(F11:F12)+SUM(F14:F17)+SUM(F19:F20)+SUM(F22:F26)+SUM(F28:F32)+SUM(F34:F37)+SUM(F39:F40)+SUM(F42:F44)+SUM(F46:F49)+SUM(F51:F54)+ SUM(F56:F61)+SUM(F63:F67)+SUM(F69:F70)+SUM(F72:F74)+SUM(F76:F77)+SUM(F79:F82)+SUM(F84:F92)+SUM(F94:F95)+SUM(F97:F103)+SUM(F105:F109)</f>
        <v>67362</v>
      </c>
      <c r="G111" s="130">
        <f>F111/C111/80</f>
        <v>328.916015625</v>
      </c>
      <c r="H111" s="131">
        <f>SUM(H11:H12)+SUM(H14:H17)+SUM(H19:H20)+SUM(H22:H26)+SUM(H28:H32)+SUM(H34:H37)+SUM(H39:H40)+SUM(H42:H44)+SUM(H46:H49)+SUM(H51:H54)+ SUM(H56:H61)+SUM(H63:H67)+SUM(H69:H70)+SUM(H72:H74)+SUM(H76:H77)+SUM(H79:H82)+SUM(H84:H92)+SUM(H94:H95)+SUM(H97:H103)+SUM(H105:H109)</f>
        <v>11810</v>
      </c>
      <c r="I111" s="130">
        <f>H111/C111/80</f>
        <v>57.666015625</v>
      </c>
      <c r="J111" s="130">
        <f t="shared" si="22"/>
        <v>389.4921875</v>
      </c>
      <c r="K111" s="131">
        <f>SUM(K11:K12)+SUM(K14:K17)+SUM(K19:K20)+SUM(K22:K26)+SUM(K28:K32)+SUM(K34:K37)+SUM(K39:K40)+SUM(K42:K44)+SUM(K46:K49)+SUM(K51:K54)+ SUM(K56:K61)+SUM(K63:K67)+SUM(K69:K70)+SUM(K72:K74)+SUM(K76:K77)+SUM(K79:K82)+SUM(K84:K92)+SUM(K94:K95)+SUM(K97:K103)+SUM(K105:K109)</f>
        <v>282</v>
      </c>
      <c r="L111" s="131">
        <f>SUM(L11:L12)+SUM(L14:L17)+SUM(L19:L20)+SUM(L22:L26)+SUM(L28:L32)+SUM(L34:L37)+SUM(L39:L40)+SUM(L42:L44)+SUM(L46:L49)+SUM(L51:L54)+ SUM(L56:L61)+SUM(L63:L67)+SUM(L69:L70)+SUM(L72:L74)+SUM(L76:L77)+SUM(L79:L82)+SUM(L84:L92)+SUM(L94:L95)+SUM(L97:L103)+SUM(L105:L109)</f>
        <v>22461</v>
      </c>
      <c r="M111" s="131">
        <f>SUM(M11:M12)+SUM(M14:M17)+SUM(M19:M20)+SUM(M22:M26)+SUM(M28:M32)+SUM(M34:M37)+SUM(M39:M40)+SUM(M42:M44)+SUM(M46:M49)+SUM(M51:M54)+ SUM(M56:M61)+SUM(M63:M67)+SUM(M69:M70)+SUM(M72:M74)+SUM(M76:M77)+SUM(M79:M82)+SUM(M84:M92)+SUM(M94:M95)+SUM(M97:M103)+SUM(M105:M109)</f>
        <v>897</v>
      </c>
      <c r="N111" s="130">
        <f>J111+K111/C111/80+L111/C111/80+M111/C111/80</f>
        <v>504.921875</v>
      </c>
      <c r="O111" s="131">
        <f>SUM(O11:O12)+SUM(O14:O17)+SUM(O19:O20)+SUM(O22:O26)+SUM(O28:O32)+SUM(O34:O37)+SUM(O39:O40)+SUM(O42:O44)+SUM(O46:O49)+SUM(O51:O54)+ SUM(O56:O61)+SUM(O63:O67)+SUM(O69:O70)+SUM(O72:O74)+SUM(O76:O77)+SUM(O79:O82)+SUM(O84:O92)+SUM(O94:O95)+SUM(O97:O103)+SUM(O105:O109)</f>
        <v>0</v>
      </c>
      <c r="P111" s="131">
        <f>SUM(P11:P12)+SUM(P14:P17)+SUM(P19:P20)+SUM(P22:P26)+SUM(P28:P32)+SUM(P34:P37)+SUM(P39:P40)+SUM(P42:P44)+SUM(P46:P49)+SUM(P51:P54)+ SUM(P56:P61)+SUM(P63:P67)+SUM(P69:P70)+SUM(P72:P74)+SUM(P76:P77)+SUM(P79:P82)+SUM(P84:P92)+SUM(P94:P95)+SUM(P97:P103)+SUM(P105:P109)</f>
        <v>0</v>
      </c>
      <c r="Q111" s="131">
        <f>SUM(Q11:Q12)+SUM(Q14:Q17)+SUM(Q19:Q20)+SUM(Q22:Q26)+SUM(Q28:Q32)+SUM(Q34:Q37)+SUM(Q39:Q40)+SUM(Q42:Q44)+SUM(Q46:Q49)+SUM(Q51:Q54)+ SUM(Q56:Q61)+SUM(Q63:Q67)+SUM(Q69:Q70)+SUM(Q72:Q74)+SUM(Q76:Q77)+SUM(Q79:Q82)+SUM(Q84:Q92)+SUM(Q94:Q95)+SUM(Q97:Q103)+SUM(Q105:Q109)</f>
        <v>1</v>
      </c>
      <c r="R111" s="131">
        <f>SUM(R11:R12)+SUM(R14:R17)+SUM(R19:R20)+SUM(R22:R26)+SUM(R28:R32)+SUM(R34:R37)+SUM(R39:R40)+SUM(R42:R44)+SUM(R46:R49)+SUM(R51:R54)+ SUM(R56:R61)+SUM(R63:R67)+SUM(R69:R70)+SUM(R72:R74)+SUM(R76:R77)+SUM(R79:R82)+SUM(R84:R92)+SUM(R94:R95)+SUM(R97:R103)+SUM(R105:R109)</f>
        <v>188</v>
      </c>
      <c r="S111" s="132">
        <f>SUM(S11:S12)+SUM(S14:S17)+SUM(S19:S20)+SUM(S22:S26)+SUM(S28:S32)+SUM(S34:S37)+SUM(S39:S40)+SUM(S42:S44)+SUM(S46:S49)+SUM(S51:S54)+ SUM(S56:S61)+SUM(S63:S67)+SUM(S69:S70)+SUM(S72:S74)+SUM(S76:S77)+SUM(S79:S82)+SUM(S84:S92)+SUM(S94:S95)+SUM(S97:S103)+SUM(S105:S109)</f>
        <v>1567</v>
      </c>
    </row>
    <row r="112" spans="1:19" x14ac:dyDescent="0.3">
      <c r="C112" s="133"/>
    </row>
    <row r="113" spans="1:4" x14ac:dyDescent="0.3">
      <c r="C113" s="133"/>
    </row>
    <row r="114" spans="1:4" x14ac:dyDescent="0.3">
      <c r="A114" s="134" t="s">
        <v>88</v>
      </c>
      <c r="B114" s="134"/>
      <c r="C114" s="134"/>
      <c r="D114" s="134"/>
    </row>
    <row r="115" spans="1:4" x14ac:dyDescent="0.3">
      <c r="A115" s="134"/>
      <c r="B115" s="134"/>
      <c r="C115" s="134"/>
      <c r="D115" s="134"/>
    </row>
    <row r="116" spans="1:4" x14ac:dyDescent="0.3">
      <c r="A116" s="134"/>
      <c r="B116" s="134"/>
      <c r="C116" s="134"/>
      <c r="D116" s="134"/>
    </row>
  </sheetData>
  <mergeCells count="50">
    <mergeCell ref="A93:B93"/>
    <mergeCell ref="A96:B96"/>
    <mergeCell ref="A104:B104"/>
    <mergeCell ref="A110:B110"/>
    <mergeCell ref="A111:B111"/>
    <mergeCell ref="A114:D116"/>
    <mergeCell ref="A62:B62"/>
    <mergeCell ref="A68:B68"/>
    <mergeCell ref="A71:B71"/>
    <mergeCell ref="A75:B75"/>
    <mergeCell ref="A78:B78"/>
    <mergeCell ref="A83:B83"/>
    <mergeCell ref="A33:B33"/>
    <mergeCell ref="A38:B38"/>
    <mergeCell ref="A41:B41"/>
    <mergeCell ref="A45:B45"/>
    <mergeCell ref="A50:B50"/>
    <mergeCell ref="A55:B55"/>
    <mergeCell ref="P7:P9"/>
    <mergeCell ref="Q7:Q9"/>
    <mergeCell ref="A13:B13"/>
    <mergeCell ref="A18:B18"/>
    <mergeCell ref="A21:B21"/>
    <mergeCell ref="A27:B27"/>
    <mergeCell ref="D6:D9"/>
    <mergeCell ref="E6:E9"/>
    <mergeCell ref="F6:F9"/>
    <mergeCell ref="G6:G9"/>
    <mergeCell ref="H6:H9"/>
    <mergeCell ref="I6:I9"/>
    <mergeCell ref="J5:J9"/>
    <mergeCell ref="K5:M5"/>
    <mergeCell ref="N5:N9"/>
    <mergeCell ref="O5:Q6"/>
    <mergeCell ref="R5:R9"/>
    <mergeCell ref="S5:S9"/>
    <mergeCell ref="K6:K9"/>
    <mergeCell ref="L6:L9"/>
    <mergeCell ref="M6:M9"/>
    <mergeCell ref="O7:O9"/>
    <mergeCell ref="A1:S1"/>
    <mergeCell ref="A2:S2"/>
    <mergeCell ref="A3:A9"/>
    <mergeCell ref="B3:B9"/>
    <mergeCell ref="C3:C9"/>
    <mergeCell ref="D3:Q4"/>
    <mergeCell ref="R3:S4"/>
    <mergeCell ref="D5:E5"/>
    <mergeCell ref="F5:G5"/>
    <mergeCell ref="H5:I5"/>
  </mergeCells>
  <pageMargins left="0.7" right="0.7" top="0.75" bottom="0.75" header="0.3" footer="0.3"/>
  <pageSetup paperSize="9" scale="81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2023-04-26T07:16:41Z</dcterms:modified>
</cp:coreProperties>
</file>